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7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Combined MCaid Operations Analyses\"/>
    </mc:Choice>
  </mc:AlternateContent>
  <xr:revisionPtr revIDLastSave="0" documentId="8_{D87CDF3D-0B08-4904-8BC3-140F99282195}" xr6:coauthVersionLast="46" xr6:coauthVersionMax="46" xr10:uidLastSave="{00000000-0000-0000-0000-000000000000}"/>
  <bookViews>
    <workbookView xWindow="0" yWindow="0" windowWidth="20496" windowHeight="7092" tabRatio="737" firstSheet="1" activeTab="1" xr2:uid="{00000000-000D-0000-FFFF-FFFF00000000}"/>
  </bookViews>
  <sheets>
    <sheet name="Quarterly Comparison" sheetId="55" r:id="rId1"/>
    <sheet name="All Plans CurrJul-Sep" sheetId="54" r:id="rId2"/>
    <sheet name="All Plans Apr-Jun" sheetId="52" r:id="rId3"/>
    <sheet name="All Plans Jan-Mar" sheetId="44" r:id="rId4"/>
    <sheet name="Medallion CurrQRTLY Summary" sheetId="50" r:id="rId5"/>
    <sheet name="CCC+ CurrQRTLY Summary" sheetId="5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2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2">#REF!</definedName>
    <definedName name="_ppm1">#REF!</definedName>
    <definedName name="_ppm2" localSheetId="2">#REF!</definedName>
    <definedName name="_ppm2">#REF!</definedName>
    <definedName name="_RES3" localSheetId="2">'[2]R and D'!#REF!</definedName>
    <definedName name="_RES3">'[2]R and D'!#REF!</definedName>
    <definedName name="_top4" localSheetId="2">#REF!</definedName>
    <definedName name="_top4">#REF!</definedName>
    <definedName name="_WAC2">'[1]Calc Img rolling 3qtrs '!$A$6:$P$51</definedName>
    <definedName name="a">'[3]Drug Updates'!$B$4:$S$1611</definedName>
    <definedName name="AA_FY14_CHILD" localSheetId="2">#REF!</definedName>
    <definedName name="AA_FY14_CHILD">#REF!</definedName>
    <definedName name="AA_FY15_CHILD" localSheetId="2">#REF!</definedName>
    <definedName name="AA_FY15_CHILD">#REF!</definedName>
    <definedName name="ABAD_FY14" localSheetId="2">#REF!</definedName>
    <definedName name="ABAD_FY14">#REF!</definedName>
    <definedName name="ABAD_FY15" localSheetId="2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2">#REF!</definedName>
    <definedName name="acis">#REF!</definedName>
    <definedName name="acis1" localSheetId="2">#REF!</definedName>
    <definedName name="acis1">#REF!</definedName>
    <definedName name="acis2" localSheetId="2">#REF!</definedName>
    <definedName name="acis2">#REF!</definedName>
    <definedName name="acis3" localSheetId="2">#REF!</definedName>
    <definedName name="acis3">#REF!</definedName>
    <definedName name="Actual_or_LE" localSheetId="2">'[6]Wk DDD &amp; Ex-Fact'!#REF!</definedName>
    <definedName name="Actual_or_LE">'[6]Wk DDD &amp; Ex-Fact'!#REF!</definedName>
    <definedName name="ActuarialTeam" localSheetId="2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2">#REF!</definedName>
    <definedName name="Admin_Perc_CWaiv">#REF!</definedName>
    <definedName name="Admin_Perc_DDWaiv">'[8]Admin Adjust'!$M$14</definedName>
    <definedName name="Admin_Perc_EDCD" localSheetId="2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2">#REF!</definedName>
    <definedName name="ALL_MEMMO">#REF!</definedName>
    <definedName name="AllHP_Bldis_pct">'[9]Est Cost'!$F$43</definedName>
    <definedName name="AllHP_Tanf_pct">'[9]Est Cost'!$F$49</definedName>
    <definedName name="ALTC_FY14_ADULT" localSheetId="2">#REF!</definedName>
    <definedName name="ALTC_FY14_ADULT">#REF!</definedName>
    <definedName name="ALTC_FY14_CHILD" localSheetId="2">#REF!</definedName>
    <definedName name="ALTC_FY14_CHILD">#REF!</definedName>
    <definedName name="ALTC_FY15_ADULT" localSheetId="2">#REF!</definedName>
    <definedName name="ALTC_FY15_ADULT">#REF!</definedName>
    <definedName name="ALTC_FY15_CHILD" localSheetId="2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2">#REF!</definedName>
    <definedName name="AnemiaofCA_grate">#REF!</definedName>
    <definedName name="annual" localSheetId="2">#REF!</definedName>
    <definedName name="annual">#REF!</definedName>
    <definedName name="Aranesp_PSR" localSheetId="2">#REF!</definedName>
    <definedName name="Aranesp_PSR">#REF!</definedName>
    <definedName name="area02" localSheetId="2">#REF!</definedName>
    <definedName name="area02">#REF!</definedName>
    <definedName name="area2" localSheetId="2">#REF!</definedName>
    <definedName name="area2">#REF!</definedName>
    <definedName name="area3" localSheetId="2">#REF!</definedName>
    <definedName name="area3">#REF!</definedName>
    <definedName name="areashwodc" localSheetId="2">#REF!</definedName>
    <definedName name="areashwodc">#REF!</definedName>
    <definedName name="ARTS_Age_XWalk">[10]ARTS_Age_XWalk!$A$1:$B$6</definedName>
    <definedName name="aug0">[0]!aug0</definedName>
    <definedName name="base" localSheetId="2">#REF!</definedName>
    <definedName name="base">#REF!</definedName>
    <definedName name="Base_Year_1">[11]Key!$C$5</definedName>
    <definedName name="Base_Year_2">[11]Key!$C$6</definedName>
    <definedName name="BasedOn" localSheetId="2">#REF!</definedName>
    <definedName name="BasedOn">#REF!</definedName>
    <definedName name="BCOLS">#N/A</definedName>
    <definedName name="begin" localSheetId="2">'[12]File Creator'!#REF!</definedName>
    <definedName name="begin">'[12]File Creator'!#REF!</definedName>
    <definedName name="BHSA_MERGED_CLAIMS_1312_1507" localSheetId="2">#REF!</definedName>
    <definedName name="BHSA_MERGED_CLAIMS_1312_1507">#REF!</definedName>
    <definedName name="BillCodeDescriptions" localSheetId="2">#REF!</definedName>
    <definedName name="BillCodeDescriptions">#REF!</definedName>
    <definedName name="BillCodes" localSheetId="2">#REF!</definedName>
    <definedName name="BillCodes">#REF!</definedName>
    <definedName name="Billing_Codes" localSheetId="2">#REF!,#REF!,#REF!,#REF!,#REF!</definedName>
    <definedName name="Billing_Codes">#REF!,#REF!,#REF!,#REF!,#REF!</definedName>
    <definedName name="Bldis_HMO_Total" localSheetId="2">#REF!</definedName>
    <definedName name="Bldis_HMO_Total">#REF!</definedName>
    <definedName name="BTABLE">#N/A</definedName>
    <definedName name="CA_Attain" localSheetId="2">#REF!</definedName>
    <definedName name="CA_Attain">#REF!</definedName>
    <definedName name="CAGrp" localSheetId="2">#REF!</definedName>
    <definedName name="CAGrp">#REF!</definedName>
    <definedName name="CAGrpRent" localSheetId="2">#REF!</definedName>
    <definedName name="CAGrpRent">#REF!</definedName>
    <definedName name="CAInd" localSheetId="2">#REF!</definedName>
    <definedName name="CAInd">#REF!</definedName>
    <definedName name="CAInd2" localSheetId="2">#REF!</definedName>
    <definedName name="CAInd2">#REF!</definedName>
    <definedName name="cal4q05">'[1]Calc Img rolling 3qtrs '!$C$7:$P$45</definedName>
    <definedName name="Calendar_Demand_LE" localSheetId="2">#REF!</definedName>
    <definedName name="Calendar_Demand_LE">#REF!</definedName>
    <definedName name="CalYear_to_SFY" localSheetId="2">#REF!</definedName>
    <definedName name="CalYear_to_SFY">#REF!</definedName>
    <definedName name="Carenet_Bldis_MM" localSheetId="2">#REF!</definedName>
    <definedName name="Carenet_Bldis_MM">#REF!</definedName>
    <definedName name="Carenet_Bldis_pct">'[9]Est Cost Carenet'!$F$43</definedName>
    <definedName name="Carenet_MM" localSheetId="2">#REF!</definedName>
    <definedName name="Carenet_MM">#REF!</definedName>
    <definedName name="Carenet_Tanf_MM" localSheetId="2">#REF!</definedName>
    <definedName name="Carenet_Tanf_MM">#REF!</definedName>
    <definedName name="Carenet_Tanf_pct">'[9]Est Cost Carenet'!$F$49</definedName>
    <definedName name="CCBOther" localSheetId="2">#REF!</definedName>
    <definedName name="CCBOther">#REF!</definedName>
    <definedName name="CD">0.0213</definedName>
    <definedName name="Chemo_Growth_Rate" localSheetId="2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2">#REF!</definedName>
    <definedName name="ClearNewDrugs1">#REF!</definedName>
    <definedName name="ClearNewDrugs2" localSheetId="2">#REF!</definedName>
    <definedName name="ClearNewDrugs2">#REF!</definedName>
    <definedName name="ClinicalTeam" localSheetId="2">#REF!</definedName>
    <definedName name="ClinicalTeam">#REF!</definedName>
    <definedName name="cn" localSheetId="2">#REF!</definedName>
    <definedName name="cn">#REF!</definedName>
    <definedName name="CodaJE">[0]!CodaJE</definedName>
    <definedName name="codaje2">[0]!codaje2</definedName>
    <definedName name="COGrp" localSheetId="2">#REF!</definedName>
    <definedName name="COGrp">#REF!</definedName>
    <definedName name="COInd" localSheetId="2">#REF!</definedName>
    <definedName name="COInd">#REF!</definedName>
    <definedName name="Com_no_LTSS_Child_HH2" localSheetId="2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2">#REF!</definedName>
    <definedName name="Com_no_LTSS_OP_ER2">#REF!</definedName>
    <definedName name="Com_no_LTSS_OP_OTH2" localSheetId="2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2">#REF!</definedName>
    <definedName name="CompetitorA_ASP">#REF!</definedName>
    <definedName name="CompetitorA_AWP" localSheetId="2">#REF!</definedName>
    <definedName name="CompetitorA_AWP">#REF!</definedName>
    <definedName name="CompleteList" localSheetId="2">#REF!</definedName>
    <definedName name="CompleteList">#REF!</definedName>
    <definedName name="coo">[0]!coo</definedName>
    <definedName name="County">[17]Keys!$B$12:$C$26</definedName>
    <definedName name="CRI_Growth_Rate" localSheetId="2">#REF!</definedName>
    <definedName name="CRI_Growth_Rate">#REF!</definedName>
    <definedName name="CRI_Mkt_Share1" localSheetId="2">#REF!</definedName>
    <definedName name="CRI_Mkt_Share1">#REF!</definedName>
    <definedName name="CRI_Mkt_Share2" localSheetId="2">#REF!</definedName>
    <definedName name="CRI_Mkt_Share2">#REF!</definedName>
    <definedName name="CRI_Mkt_Share3" localSheetId="2">#REF!</definedName>
    <definedName name="CRI_Mkt_Share3">#REF!</definedName>
    <definedName name="CRI_Mkt_Share4" localSheetId="2">#REF!</definedName>
    <definedName name="CRI_Mkt_Share4">#REF!</definedName>
    <definedName name="CRI_Mkt_Share5" localSheetId="2">#REF!</definedName>
    <definedName name="CRI_Mkt_Share5">#REF!</definedName>
    <definedName name="CRI_Mkt_Share6" localSheetId="2">#REF!</definedName>
    <definedName name="CRI_Mkt_Share6">#REF!</definedName>
    <definedName name="CRI_Mkt_Share7" localSheetId="2">#REF!</definedName>
    <definedName name="CRI_Mkt_Share7">#REF!</definedName>
    <definedName name="CRI_Mkt_Share8" localSheetId="2">#REF!</definedName>
    <definedName name="CRI_Mkt_Share8">#REF!</definedName>
    <definedName name="cs_alignment" localSheetId="2">#REF!</definedName>
    <definedName name="cs_alignment">#REF!</definedName>
    <definedName name="cs_terr" localSheetId="2">#REF!</definedName>
    <definedName name="cs_terr">#REF!</definedName>
    <definedName name="CTABLE">#N/A</definedName>
    <definedName name="CTGrp" localSheetId="2">#REF!</definedName>
    <definedName name="CTGrp">#REF!</definedName>
    <definedName name="CTInd" localSheetId="2">#REF!</definedName>
    <definedName name="CTInd">#REF!</definedName>
    <definedName name="Current" localSheetId="2">'[18]LE Sales COS Roy Variance'!#REF!</definedName>
    <definedName name="Current">'[18]LE Sales COS Roy Variance'!#REF!</definedName>
    <definedName name="Current_Quarter" localSheetId="2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2">'[13]All Adj Summary - DD'!#REF!</definedName>
    <definedName name="DDWaiv_HH2">'[13]All Adj Summary - DD'!#REF!</definedName>
    <definedName name="DDWaiv_IP_MEDSURG2">'[14]CHKD IP Hospital Adjust'!$D$52</definedName>
    <definedName name="DDWaiv_OP_ER2" localSheetId="2">#REF!</definedName>
    <definedName name="DDWaiv_OP_ER2">#REF!</definedName>
    <definedName name="DDWaiv_OP_OTH2" localSheetId="2">#REF!</definedName>
    <definedName name="DDWaiv_OP_OTH2">#REF!</definedName>
    <definedName name="Demand_for_Adobe" localSheetId="2">#REF!</definedName>
    <definedName name="Demand_for_Adobe">#REF!</definedName>
    <definedName name="Demand_for_File" localSheetId="2">#REF!</definedName>
    <definedName name="Demand_for_File">#REF!</definedName>
    <definedName name="DIAL_COMPshare1" localSheetId="2">#REF!</definedName>
    <definedName name="DIAL_COMPshare1">#REF!</definedName>
    <definedName name="DIAL_COMPshare2" localSheetId="2">#REF!</definedName>
    <definedName name="DIAL_COMPshare2">#REF!</definedName>
    <definedName name="DIAL_COMPshare3" localSheetId="2">#REF!</definedName>
    <definedName name="DIAL_COMPshare3">#REF!</definedName>
    <definedName name="DIAL_COMPshare4" localSheetId="2">#REF!</definedName>
    <definedName name="DIAL_COMPshare4">#REF!</definedName>
    <definedName name="DIAL_COMPshare5" localSheetId="2">#REF!</definedName>
    <definedName name="DIAL_COMPshare5">#REF!</definedName>
    <definedName name="DIAL_COMPshare6" localSheetId="2">#REF!</definedName>
    <definedName name="DIAL_COMPshare6">#REF!</definedName>
    <definedName name="DIAL_COMPshare7" localSheetId="2">#REF!</definedName>
    <definedName name="DIAL_COMPshare7">#REF!</definedName>
    <definedName name="Dialsyis_Mkt_Share8" localSheetId="2">#REF!</definedName>
    <definedName name="Dialsyis_Mkt_Share8">#REF!</definedName>
    <definedName name="Dialysis_COMPshare8" localSheetId="2">#REF!</definedName>
    <definedName name="Dialysis_COMPshare8">#REF!</definedName>
    <definedName name="Dialysis_Growth_Rate" localSheetId="2">#REF!</definedName>
    <definedName name="Dialysis_Growth_Rate">#REF!</definedName>
    <definedName name="Dialysis_Mkt_Share1" localSheetId="2">#REF!</definedName>
    <definedName name="Dialysis_Mkt_Share1">#REF!</definedName>
    <definedName name="Dialysis_Mkt_Share2" localSheetId="2">#REF!</definedName>
    <definedName name="Dialysis_Mkt_Share2">#REF!</definedName>
    <definedName name="Dialysis_Mkt_Share3" localSheetId="2">#REF!</definedName>
    <definedName name="Dialysis_Mkt_Share3">#REF!</definedName>
    <definedName name="Dialysis_Mkt_Share4" localSheetId="2">#REF!</definedName>
    <definedName name="Dialysis_Mkt_Share4">#REF!</definedName>
    <definedName name="Dialysis_Mkt_Share5" localSheetId="2">#REF!</definedName>
    <definedName name="Dialysis_Mkt_Share5">#REF!</definedName>
    <definedName name="Dialysis_Mkt_Share6" localSheetId="2">#REF!</definedName>
    <definedName name="Dialysis_Mkt_Share6">#REF!</definedName>
    <definedName name="Dialysis_Mkt_Share7" localSheetId="2">#REF!</definedName>
    <definedName name="Dialysis_Mkt_Share7">#REF!</definedName>
    <definedName name="Dialysis_Mkt_Share8" localSheetId="2">#REF!</definedName>
    <definedName name="Dialysis_Mkt_Share8">#REF!</definedName>
    <definedName name="DME_ABAD">'[5]DME Fee'!$D$16</definedName>
    <definedName name="DME_ALTC">'[7]DME Fee'!$C$16</definedName>
    <definedName name="DME_Com_no_LTSS" localSheetId="2">#REF!</definedName>
    <definedName name="DME_Com_no_LTSS">#REF!</definedName>
    <definedName name="DME_CWaiv">'[19]DME Fee Adjust'!$D$16</definedName>
    <definedName name="DME_DDWaiv" localSheetId="2">#REF!</definedName>
    <definedName name="DME_DDWaiv">#REF!</definedName>
    <definedName name="DME_EDCD">'[19]DME Fee Adjust'!$C$16</definedName>
    <definedName name="DME_LIFC">'[5]DME Fee'!$C$16</definedName>
    <definedName name="DrugCount" localSheetId="2">#REF!</definedName>
    <definedName name="DrugCount">#REF!</definedName>
    <definedName name="drugs" localSheetId="2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2">#REF!</definedName>
    <definedName name="elig">#REF!</definedName>
    <definedName name="ELIG_MM_SFY08_CY10Q3" localSheetId="2">#REF!</definedName>
    <definedName name="ELIG_MM_SFY08_CY10Q3">#REF!</definedName>
    <definedName name="ENC_NONRX_SFY08_CY10Q3" localSheetId="2">#REF!</definedName>
    <definedName name="ENC_NONRX_SFY08_CY10Q3">#REF!</definedName>
    <definedName name="ENC_RX_SFY08_CY10Q3" localSheetId="2">#REF!</definedName>
    <definedName name="ENC_RX_SFY08_CY10Q3">#REF!</definedName>
    <definedName name="end" localSheetId="2">'[12]File Creator'!#REF!</definedName>
    <definedName name="end">'[12]File Creator'!#REF!</definedName>
    <definedName name="Epogen_ASP" localSheetId="2">#REF!</definedName>
    <definedName name="Epogen_ASP">#REF!</definedName>
    <definedName name="Epogen_AWP" localSheetId="2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2">'[21]History (PHB)'!#REF!</definedName>
    <definedName name="ETABLE">'[21]History (PHB)'!#REF!</definedName>
    <definedName name="ExFactory" localSheetId="2">#REF!</definedName>
    <definedName name="ExFactory">#REF!</definedName>
    <definedName name="FAMIS_FY14_CHILD" localSheetId="2">#REF!</definedName>
    <definedName name="FAMIS_FY14_CHILD">#REF!</definedName>
    <definedName name="FAMIS_FY15_CHILD" localSheetId="2">#REF!</definedName>
    <definedName name="FAMIS_FY15_CHILD">#REF!</definedName>
    <definedName name="FAMIS_OT">'[22]Trend FAMIS'!$I$16</definedName>
    <definedName name="FC_FY14_CHILD" localSheetId="2">#REF!</definedName>
    <definedName name="FC_FY14_CHILD">#REF!</definedName>
    <definedName name="FC_FY15_CHILD" localSheetId="2">#REF!</definedName>
    <definedName name="FC_FY15_CHILD">#REF!</definedName>
    <definedName name="FFS_AA_FY14_CHILD" localSheetId="2">#REF!</definedName>
    <definedName name="FFS_AA_FY14_CHILD">#REF!</definedName>
    <definedName name="FFS_AA_FY15_CHILD" localSheetId="2">#REF!</definedName>
    <definedName name="FFS_AA_FY15_CHILD">#REF!</definedName>
    <definedName name="FFS_FC_FY14_CHILD" localSheetId="2">#REF!</definedName>
    <definedName name="FFS_FC_FY14_CHILD">#REF!</definedName>
    <definedName name="FFS_FC_FY15_CHILD" localSheetId="2">#REF!</definedName>
    <definedName name="FFS_FC_FY15_CHILD">#REF!</definedName>
    <definedName name="FFS_HAP_FY14_ADULT" localSheetId="2">#REF!</definedName>
    <definedName name="FFS_HAP_FY14_ADULT">#REF!</definedName>
    <definedName name="FFS_HAP_FY14_CHILD" localSheetId="2">#REF!</definedName>
    <definedName name="FFS_HAP_FY14_CHILD">#REF!</definedName>
    <definedName name="FFS_HAP_FY15_ADULT" localSheetId="2">#REF!</definedName>
    <definedName name="FFS_HAP_FY15_ADULT">#REF!</definedName>
    <definedName name="FFS_HAP_FY15_CHILD" localSheetId="2">#REF!</definedName>
    <definedName name="FFS_HAP_FY15_CHILD">#REF!</definedName>
    <definedName name="FFS_NONRX_SFY08_CY10Q3" localSheetId="2">#REF!</definedName>
    <definedName name="FFS_NONRX_SFY08_CY10Q3">#REF!</definedName>
    <definedName name="FFS_RX_SFY08_CY10Q3" localSheetId="2">#REF!</definedName>
    <definedName name="FFS_RX_SFY08_CY10Q3">#REF!</definedName>
    <definedName name="Field_1" localSheetId="2">#REF!</definedName>
    <definedName name="Field_1">#REF!</definedName>
    <definedName name="Field_2" localSheetId="2">#REF!</definedName>
    <definedName name="Field_2">#REF!</definedName>
    <definedName name="Field_3" localSheetId="2">#REF!</definedName>
    <definedName name="Field_3">#REF!</definedName>
    <definedName name="Field_4" localSheetId="2">#REF!</definedName>
    <definedName name="Field_4">#REF!</definedName>
    <definedName name="fin">'[1]Calc Img rolling 3qtrs '!$A$6:$T$47</definedName>
    <definedName name="final" localSheetId="2">#REF!</definedName>
    <definedName name="final">#REF!</definedName>
    <definedName name="Final_COS_Crosswalk" localSheetId="2">#REF!</definedName>
    <definedName name="Final_COS_Crosswalk">#REF!</definedName>
    <definedName name="Fluct._Anal.__Sales_COGS_Royalties_Corp._Rev._Other_actual_vs._L.E." localSheetId="2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2">#REF!</definedName>
    <definedName name="Format">#REF!</definedName>
    <definedName name="FormatUpdate" localSheetId="2">#REF!</definedName>
    <definedName name="FormatUpdate">#REF!</definedName>
    <definedName name="FTABLE">#N/A</definedName>
    <definedName name="GAGrp" localSheetId="2">#REF!</definedName>
    <definedName name="GAGrp">#REF!</definedName>
    <definedName name="GAInd" localSheetId="2">#REF!</definedName>
    <definedName name="GAInd">#REF!</definedName>
    <definedName name="gem" localSheetId="2">#REF!</definedName>
    <definedName name="gem">#REF!</definedName>
    <definedName name="geminc" localSheetId="2">#REF!</definedName>
    <definedName name="geminc">#REF!</definedName>
    <definedName name="gemrank" localSheetId="2">#REF!</definedName>
    <definedName name="gemrank">#REF!</definedName>
    <definedName name="gemter" localSheetId="2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2">#REF!</definedName>
    <definedName name="HCS_Neulasta_Att">#REF!</definedName>
    <definedName name="HCS_Neulasta_Attt" localSheetId="2">#REF!</definedName>
    <definedName name="HCS_Neulasta_Attt">#REF!</definedName>
    <definedName name="high" localSheetId="2">#REF!</definedName>
    <definedName name="high">#REF!</definedName>
    <definedName name="Hlink" localSheetId="2">#REF!</definedName>
    <definedName name="Hlink">#REF!</definedName>
    <definedName name="HSF" localSheetId="2">#REF!</definedName>
    <definedName name="HSF">#REF!</definedName>
    <definedName name="HSF_Summary" localSheetId="2">#REF!</definedName>
    <definedName name="HSF_Summary">#REF!</definedName>
    <definedName name="hsfincentive" localSheetId="2">#REF!</definedName>
    <definedName name="hsfincentive">#REF!</definedName>
    <definedName name="hsfterr" localSheetId="2">#REF!</definedName>
    <definedName name="hsfterr">#REF!</definedName>
    <definedName name="hsm" localSheetId="2">#REF!</definedName>
    <definedName name="hsm">#REF!</definedName>
    <definedName name="HSM_aranesp_Attain" localSheetId="2">#REF!</definedName>
    <definedName name="HSM_aranesp_Attain">#REF!</definedName>
    <definedName name="HSM_neul_attain" localSheetId="2">#REF!</definedName>
    <definedName name="HSM_neul_attain">#REF!</definedName>
    <definedName name="HSM_Neulasta_Attain" localSheetId="2">#REF!</definedName>
    <definedName name="HSM_Neulasta_Attain">#REF!</definedName>
    <definedName name="HSM_NNFran_Attain" localSheetId="2">#REF!</definedName>
    <definedName name="HSM_NNFran_Attain">#REF!</definedName>
    <definedName name="id" localSheetId="2">#REF!</definedName>
    <definedName name="id">#REF!</definedName>
    <definedName name="incentive" localSheetId="2">#REF!</definedName>
    <definedName name="incentive">#REF!</definedName>
    <definedName name="incremental" localSheetId="2">#REF!</definedName>
    <definedName name="incremental">#REF!</definedName>
    <definedName name="Ind" localSheetId="2">#REF!</definedName>
    <definedName name="Ind">#REF!</definedName>
    <definedName name="InformaticsTeam" localSheetId="2">#REF!</definedName>
    <definedName name="InformaticsTeam">#REF!</definedName>
    <definedName name="INGrp" localSheetId="2">#REF!</definedName>
    <definedName name="INGrp">#REF!</definedName>
    <definedName name="INInd" localSheetId="2">#REF!</definedName>
    <definedName name="INInd">#REF!</definedName>
    <definedName name="Inst_COS_Crosswalk" localSheetId="2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2">#REF!</definedName>
    <definedName name="J3490_Dextrose">#REF!</definedName>
    <definedName name="July" localSheetId="2">#REF!</definedName>
    <definedName name="July">#REF!</definedName>
    <definedName name="Key2_MM_Crosswalk" localSheetId="2">#REF!</definedName>
    <definedName name="Key2_MM_Crosswalk">#REF!</definedName>
    <definedName name="Key3_MM_Crosswalk" localSheetId="2">#REF!</definedName>
    <definedName name="Key3_MM_Crosswalk">#REF!</definedName>
    <definedName name="Key4_MM_Crosswalk" localSheetId="2">#REF!</definedName>
    <definedName name="Key4_MM_Crosswalk">#REF!</definedName>
    <definedName name="KYGrp" localSheetId="2">#REF!</definedName>
    <definedName name="KYGrp">#REF!</definedName>
    <definedName name="KYInd" localSheetId="2">#REF!</definedName>
    <definedName name="KYInd">#REF!</definedName>
    <definedName name="label" localSheetId="2">#REF!</definedName>
    <definedName name="label">#REF!</definedName>
    <definedName name="LE" localSheetId="2">#REF!</definedName>
    <definedName name="LE">#REF!</definedName>
    <definedName name="LIFC_FY14_Adult" localSheetId="2">#REF!</definedName>
    <definedName name="LIFC_FY14_Adult">#REF!</definedName>
    <definedName name="LIFC_FY14_Child" localSheetId="2">#REF!</definedName>
    <definedName name="LIFC_FY14_Child">#REF!</definedName>
    <definedName name="LIFC_FY15_Adult" localSheetId="2">#REF!</definedName>
    <definedName name="LIFC_FY15_Adult">#REF!</definedName>
    <definedName name="LIFC_FY15_Child" localSheetId="2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2">#REF!</definedName>
    <definedName name="List">#REF!</definedName>
    <definedName name="list02" localSheetId="2">#REF!</definedName>
    <definedName name="list02">#REF!</definedName>
    <definedName name="list3" localSheetId="2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2">#REF!</definedName>
    <definedName name="listshwodc">#REF!</definedName>
    <definedName name="login_id" localSheetId="2">#REF!</definedName>
    <definedName name="login_id">#REF!</definedName>
    <definedName name="LU_Mth">'[24]NC MAC'!$AE$4:$AF$15</definedName>
    <definedName name="m" localSheetId="2">#REF!</definedName>
    <definedName name="m">#REF!</definedName>
    <definedName name="MARKET_SHARE_Contract_Chart" localSheetId="2">#REF!</definedName>
    <definedName name="MARKET_SHARE_Contract_Chart">#REF!</definedName>
    <definedName name="MARKET_SHARE_Expand_Chart" localSheetId="2">#REF!</definedName>
    <definedName name="MARKET_SHARE_Expand_Chart">#REF!</definedName>
    <definedName name="mco" localSheetId="2">#REF!</definedName>
    <definedName name="mco">#REF!</definedName>
    <definedName name="mcorank" localSheetId="2">#REF!</definedName>
    <definedName name="mcorank">#REF!</definedName>
    <definedName name="Med_PCCM">'[5]Provider Incentive'!$C$9</definedName>
    <definedName name="medispan_output" localSheetId="2">#REF!</definedName>
    <definedName name="medispan_output">#REF!</definedName>
    <definedName name="MEGrp" localSheetId="2">#REF!</definedName>
    <definedName name="MEGrp">#REF!</definedName>
    <definedName name="MEInd" localSheetId="2">#REF!</definedName>
    <definedName name="MEInd">#REF!</definedName>
    <definedName name="MEMMO" localSheetId="2">#REF!</definedName>
    <definedName name="MEMMO">#REF!</definedName>
    <definedName name="Mfg_COS" localSheetId="2">'[18]LE Sales COS Roy Variance'!#REF!</definedName>
    <definedName name="Mfg_COS">'[18]LE Sales COS Roy Variance'!#REF!</definedName>
    <definedName name="mid" localSheetId="2">#REF!</definedName>
    <definedName name="mid">#REF!</definedName>
    <definedName name="MKTCT" localSheetId="2">'[2]M and S'!#REF!</definedName>
    <definedName name="MKTCT">'[2]M and S'!#REF!</definedName>
    <definedName name="MktShare_Dollars" localSheetId="2">'[6]Wk DDD &amp; Ex-Fact'!#REF!</definedName>
    <definedName name="MktShare_Dollars">'[6]Wk DDD &amp; Ex-Fact'!#REF!</definedName>
    <definedName name="MktShare_Units" localSheetId="2">'[6]Wk DDD &amp; Ex-Fact'!#REF!</definedName>
    <definedName name="MktShare_Units">'[6]Wk DDD &amp; Ex-Fact'!#REF!</definedName>
    <definedName name="mmje">[0]!mmje</definedName>
    <definedName name="MOGrp" localSheetId="2">#REF!</definedName>
    <definedName name="MOGrp">#REF!</definedName>
    <definedName name="MOGrpHlth" localSheetId="2">#REF!</definedName>
    <definedName name="MOGrpHlth">#REF!</definedName>
    <definedName name="MOInd" localSheetId="2">#REF!</definedName>
    <definedName name="MOInd">#REF!</definedName>
    <definedName name="Month">[15]Lists!$A$1:$A$26</definedName>
    <definedName name="months" localSheetId="2">#REF!</definedName>
    <definedName name="months">#REF!</definedName>
    <definedName name="multipliers">'[25]Intl multipliers'!$C$1:$L$22</definedName>
    <definedName name="NameI">'[1]Mgnt Summ Img'!$B$10:$E$42</definedName>
    <definedName name="Natl" localSheetId="2">#REF!</definedName>
    <definedName name="Natl">#REF!</definedName>
    <definedName name="nc_mac">'[26]NC Mac'!$A$4:$O$1575</definedName>
    <definedName name="ND_COMPshare1" localSheetId="2">#REF!</definedName>
    <definedName name="ND_COMPshare1">#REF!</definedName>
    <definedName name="ND_COMPshare2" localSheetId="2">#REF!</definedName>
    <definedName name="ND_COMPshare2">#REF!</definedName>
    <definedName name="ND_COMPshare3" localSheetId="2">#REF!</definedName>
    <definedName name="ND_COMPshare3">#REF!</definedName>
    <definedName name="ND_COMPshare4" localSheetId="2">#REF!</definedName>
    <definedName name="ND_COMPshare4">#REF!</definedName>
    <definedName name="ND_COMPshare5" localSheetId="2">#REF!</definedName>
    <definedName name="ND_COMPshare5">#REF!</definedName>
    <definedName name="ND_COMPshare6" localSheetId="2">#REF!</definedName>
    <definedName name="ND_COMPshare6">#REF!</definedName>
    <definedName name="ND_COMPshare7" localSheetId="2">#REF!</definedName>
    <definedName name="ND_COMPshare7">#REF!</definedName>
    <definedName name="ND_COMPshare8" localSheetId="2">#REF!</definedName>
    <definedName name="ND_COMPshare8">#REF!</definedName>
    <definedName name="NESP_ASP" localSheetId="2">#REF!</definedName>
    <definedName name="NESP_ASP">#REF!</definedName>
    <definedName name="NESP_AWP" localSheetId="2">#REF!</definedName>
    <definedName name="NESP_AWP">#REF!</definedName>
    <definedName name="neup" localSheetId="2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2">#REF!</definedName>
    <definedName name="NEUPOGEN___Growth_Contract">#REF!</definedName>
    <definedName name="NEUPOGEN___Growth_Expand" localSheetId="2">#REF!</definedName>
    <definedName name="NEUPOGEN___Growth_Expand">#REF!</definedName>
    <definedName name="new" localSheetId="2">#REF!</definedName>
    <definedName name="new">#REF!</definedName>
    <definedName name="New_Codes" localSheetId="2">#REF!</definedName>
    <definedName name="New_Codes">#REF!</definedName>
    <definedName name="new_prices">'[28]Drug Updates'!$B$4:$S$1575</definedName>
    <definedName name="NewDrug_Prices2" localSheetId="2">#REF!</definedName>
    <definedName name="NewDrug_Prices2">#REF!</definedName>
    <definedName name="NewDrugs_Description" localSheetId="2">#REF!</definedName>
    <definedName name="NewDrugs_Description">#REF!</definedName>
    <definedName name="NewDrugs_Prices1" localSheetId="2">#REF!</definedName>
    <definedName name="NewDrugs_Prices1">#REF!</definedName>
    <definedName name="NewDrugs_Prices2" localSheetId="2">#REF!</definedName>
    <definedName name="NewDrugs_Prices2">#REF!</definedName>
    <definedName name="NHGrp" localSheetId="2">#REF!</definedName>
    <definedName name="NHGrp">#REF!</definedName>
    <definedName name="NHInd" localSheetId="2">#REF!</definedName>
    <definedName name="NHInd">#REF!</definedName>
    <definedName name="NM_MAC" localSheetId="2">#REF!</definedName>
    <definedName name="NM_MAC">#REF!</definedName>
    <definedName name="NVGrp" localSheetId="2">#REF!</definedName>
    <definedName name="NVGrp">#REF!</definedName>
    <definedName name="NVInd" localSheetId="2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2">#REF!</definedName>
    <definedName name="NYCity">#REF!</definedName>
    <definedName name="NYGrp" localSheetId="2">#REF!</definedName>
    <definedName name="NYGrp">#REF!</definedName>
    <definedName name="NYInd" localSheetId="2">#REF!</definedName>
    <definedName name="NYInd">#REF!</definedName>
    <definedName name="NYState" localSheetId="2">#REF!</definedName>
    <definedName name="NYState">#REF!</definedName>
    <definedName name="OBU" localSheetId="2">#REF!</definedName>
    <definedName name="OBU">#REF!</definedName>
    <definedName name="OBU_Aranesp_attain" localSheetId="2">#REF!</definedName>
    <definedName name="OBU_Aranesp_attain">#REF!</definedName>
    <definedName name="OBU_attain" localSheetId="2">#REF!</definedName>
    <definedName name="OBU_attain">#REF!</definedName>
    <definedName name="OBU_Neulasta_attain" localSheetId="2">#REF!</definedName>
    <definedName name="OBU_Neulasta_attain">#REF!</definedName>
    <definedName name="Occupancy" localSheetId="2">#REF!</definedName>
    <definedName name="Occupancy">#REF!</definedName>
    <definedName name="OHGrp" localSheetId="2">#REF!</definedName>
    <definedName name="OHGrp">#REF!</definedName>
    <definedName name="OHInd" localSheetId="2">#REF!</definedName>
    <definedName name="OHInd">#REF!</definedName>
    <definedName name="old" localSheetId="2">#REF!</definedName>
    <definedName name="old">#REF!</definedName>
    <definedName name="ONC_Mkt_Share1" localSheetId="2">#REF!</definedName>
    <definedName name="ONC_Mkt_Share1">#REF!</definedName>
    <definedName name="ONC_Mkt_Share2" localSheetId="2">#REF!</definedName>
    <definedName name="ONC_Mkt_Share2">#REF!</definedName>
    <definedName name="ONC_Mkt_Share3" localSheetId="2">#REF!</definedName>
    <definedName name="ONC_Mkt_Share3">#REF!</definedName>
    <definedName name="ONC_Mkt_Share4" localSheetId="2">#REF!</definedName>
    <definedName name="ONC_Mkt_Share4">#REF!</definedName>
    <definedName name="ONC_Mkt_Share5" localSheetId="2">#REF!</definedName>
    <definedName name="ONC_Mkt_Share5">#REF!</definedName>
    <definedName name="ONC_Mkt_Share6" localSheetId="2">#REF!</definedName>
    <definedName name="ONC_Mkt_Share6">#REF!</definedName>
    <definedName name="ONC_Mkt_Share7" localSheetId="2">#REF!</definedName>
    <definedName name="ONC_Mkt_Share7">#REF!</definedName>
    <definedName name="ONC_Mkt_Share8" localSheetId="2">#REF!</definedName>
    <definedName name="ONC_Mkt_Share8">#REF!</definedName>
    <definedName name="OncNetRev" localSheetId="2">#REF!</definedName>
    <definedName name="OncNetRev">#REF!</definedName>
    <definedName name="OncNPP" localSheetId="2">#REF!</definedName>
    <definedName name="OncNPP">#REF!</definedName>
    <definedName name="OncROI" localSheetId="2">#REF!</definedName>
    <definedName name="OncROI">#REF!</definedName>
    <definedName name="OTHER_Mkt_Share1" localSheetId="2">#REF!</definedName>
    <definedName name="OTHER_Mkt_Share1">#REF!</definedName>
    <definedName name="OTHER_Mkt_Share2" localSheetId="2">#REF!</definedName>
    <definedName name="OTHER_Mkt_Share2">#REF!</definedName>
    <definedName name="OTHER_Mkt_Share3" localSheetId="2">#REF!</definedName>
    <definedName name="OTHER_Mkt_Share3">#REF!</definedName>
    <definedName name="OTHER_Mkt_Share4" localSheetId="2">#REF!</definedName>
    <definedName name="OTHER_Mkt_Share4">#REF!</definedName>
    <definedName name="OTHER_Mkt_Share5" localSheetId="2">#REF!</definedName>
    <definedName name="OTHER_Mkt_Share5">#REF!</definedName>
    <definedName name="OTHER_Mkt_Share6" localSheetId="2">#REF!</definedName>
    <definedName name="OTHER_Mkt_Share6">#REF!</definedName>
    <definedName name="OTHER_Mkt_Share7" localSheetId="2">#REF!</definedName>
    <definedName name="OTHER_Mkt_Share7">#REF!</definedName>
    <definedName name="OTHER_Mkt_Share8" localSheetId="2">#REF!</definedName>
    <definedName name="OTHER_Mkt_Share8">#REF!</definedName>
    <definedName name="p" localSheetId="2">#REF!</definedName>
    <definedName name="p">#REF!</definedName>
    <definedName name="Parish_to_Region_Crosswalk" localSheetId="2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2">#REF!</definedName>
    <definedName name="Pay_table">#REF!</definedName>
    <definedName name="PharmacyTeam" localSheetId="2">#REF!</definedName>
    <definedName name="PharmacyTeam">#REF!</definedName>
    <definedName name="plan" localSheetId="2">#REF!</definedName>
    <definedName name="plan">#REF!</definedName>
    <definedName name="pp">[0]!pp</definedName>
    <definedName name="ppm" localSheetId="2">#REF!</definedName>
    <definedName name="ppm">#REF!</definedName>
    <definedName name="ppmrank" localSheetId="2">#REF!</definedName>
    <definedName name="ppmrank">#REF!</definedName>
    <definedName name="Premier_Bldis_MM" localSheetId="2">#REF!</definedName>
    <definedName name="Premier_Bldis_MM">#REF!</definedName>
    <definedName name="Premier_Bldis_pct">'[9]Est Cost Premier'!$F$43</definedName>
    <definedName name="Premier_Tanf_MM" localSheetId="2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2">#REF!</definedName>
    <definedName name="Previous_Quarter">#REF!</definedName>
    <definedName name="PRICE_6" localSheetId="2">[16]SD01!#REF!</definedName>
    <definedName name="PRICE_6">[16]SD01!#REF!</definedName>
    <definedName name="PRICE_7" localSheetId="2">[16]SD01!#REF!</definedName>
    <definedName name="PRICE_7">[16]SD01!#REF!</definedName>
    <definedName name="PRICE_8" localSheetId="2">[16]SD01!#REF!</definedName>
    <definedName name="PRICE_8">[16]SD01!#REF!</definedName>
    <definedName name="Print" localSheetId="2">#REF!</definedName>
    <definedName name="Print">#REF!</definedName>
    <definedName name="Print_AccFin" localSheetId="2">#REF!</definedName>
    <definedName name="Print_AccFin">#REF!</definedName>
    <definedName name="Print_All" localSheetId="2">#REF!</definedName>
    <definedName name="Print_All">#REF!</definedName>
    <definedName name="Print_All_CY93_CY00" localSheetId="2">#REF!</definedName>
    <definedName name="Print_All_CY93_CY00">#REF!</definedName>
    <definedName name="PRINT_ALL_MFS_SCHEDULES__m" localSheetId="2">#REF!</definedName>
    <definedName name="PRINT_ALL_MFS_SCHEDULES__m">#REF!</definedName>
    <definedName name="PRINT_ALL_SCHEDULES__s" localSheetId="2">#REF!</definedName>
    <definedName name="PRINT_ALL_SCHEDULES__s">#REF!</definedName>
    <definedName name="_xlnm.Print_Area" localSheetId="2">#REF!</definedName>
    <definedName name="_xlnm.Print_Area">#REF!</definedName>
    <definedName name="Print_Area_CY92" localSheetId="2">#REF!</definedName>
    <definedName name="Print_Area_CY92">#REF!</definedName>
    <definedName name="Print_Area_CY93" localSheetId="2">#REF!</definedName>
    <definedName name="Print_Area_CY93">#REF!</definedName>
    <definedName name="Print_Area_CY94" localSheetId="2">#REF!</definedName>
    <definedName name="Print_Area_CY94">#REF!</definedName>
    <definedName name="PRINT_DOCUMENTATION" localSheetId="2">#REF!</definedName>
    <definedName name="PRINT_DOCUMENTATION">#REF!</definedName>
    <definedName name="PRINT_DOUG_S_LE" localSheetId="2">#REF!</definedName>
    <definedName name="PRINT_DOUG_S_LE">#REF!</definedName>
    <definedName name="Print_Growth" localSheetId="2">#REF!</definedName>
    <definedName name="Print_Growth">#REF!</definedName>
    <definedName name="PRINT_MARTY_S_LE" localSheetId="2">#REF!</definedName>
    <definedName name="PRINT_MARTY_S_LE">#REF!</definedName>
    <definedName name="PRINT_SARA_S_LE" localSheetId="2">#REF!</definedName>
    <definedName name="PRINT_SARA_S_LE">#REF!</definedName>
    <definedName name="Print_Schedule" localSheetId="2">#REF!</definedName>
    <definedName name="Print_Schedule">#REF!</definedName>
    <definedName name="PRINT_STAN_S_LE" localSheetId="2">#REF!</definedName>
    <definedName name="PRINT_STAN_S_LE">#REF!</definedName>
    <definedName name="PRINT_STEVE_S_LE" localSheetId="2">#REF!</definedName>
    <definedName name="PRINT_STEVE_S_LE">#REF!</definedName>
    <definedName name="_xlnm.Print_Titles" localSheetId="2">#REF!</definedName>
    <definedName name="_xlnm.Print_Titles">#REF!</definedName>
    <definedName name="PRINT_VARIANCE_SCHEDULES" localSheetId="2">#REF!</definedName>
    <definedName name="PRINT_VARIANCE_SCHEDULES">#REF!</definedName>
    <definedName name="PRINTJE">[0]!PRINTJE</definedName>
    <definedName name="printje2">[0]!printje2</definedName>
    <definedName name="PRINTLEFLASH" localSheetId="2">#REF!</definedName>
    <definedName name="PRINTLEFLASH">#REF!</definedName>
    <definedName name="Procrit_ASP" localSheetId="2">#REF!</definedName>
    <definedName name="Procrit_ASP">#REF!</definedName>
    <definedName name="Procrit_AWP" localSheetId="2">#REF!</definedName>
    <definedName name="Procrit_AWP">#REF!</definedName>
    <definedName name="Procto">'[31]Qtrly Analysis'!$A$3:$Z$56</definedName>
    <definedName name="Prof_COS_Crosswalk" localSheetId="2">#REF!</definedName>
    <definedName name="Prof_COS_Crosswalk">#REF!</definedName>
    <definedName name="PSN_COS_Crosswalk" localSheetId="2">#REF!</definedName>
    <definedName name="PSN_COS_Crosswalk">#REF!</definedName>
    <definedName name="Q1_FX" localSheetId="2">'[2]Other Inc(Exp)'!#REF!</definedName>
    <definedName name="Q1_FX">'[2]Other Inc(Exp)'!#REF!</definedName>
    <definedName name="Q1_Interest_Income" localSheetId="2">'[2]Other Inc(Exp)'!#REF!</definedName>
    <definedName name="Q1_Interest_Income">'[2]Other Inc(Exp)'!#REF!</definedName>
    <definedName name="Q1_Print_Titles" localSheetId="2">#REF!,#REF!</definedName>
    <definedName name="Q1_Print_Titles">#REF!,#REF!</definedName>
    <definedName name="Q1_Taxes_Thousands" localSheetId="2">'[2]Assumptions &amp; Calculations'!#REF!</definedName>
    <definedName name="Q1_Taxes_Thousands">'[2]Assumptions &amp; Calculations'!#REF!</definedName>
    <definedName name="Q106WB" localSheetId="2">#REF!</definedName>
    <definedName name="Q106WB">#REF!</definedName>
    <definedName name="Q2_FX" localSheetId="2">'[2]Other Inc(Exp)'!#REF!</definedName>
    <definedName name="Q2_FX">'[2]Other Inc(Exp)'!#REF!</definedName>
    <definedName name="Q2_Interest_Income" localSheetId="2">'[2]Other Inc(Exp)'!#REF!</definedName>
    <definedName name="Q2_Interest_Income">'[2]Other Inc(Exp)'!#REF!</definedName>
    <definedName name="Q2_Print_Titles" localSheetId="2">#REF!,#REF!</definedName>
    <definedName name="Q2_Print_Titles">#REF!,#REF!</definedName>
    <definedName name="Q2_Taxes_Thousands" localSheetId="2">'[2]Assumptions &amp; Calculations'!#REF!</definedName>
    <definedName name="Q2_Taxes_Thousands">'[2]Assumptions &amp; Calculations'!#REF!</definedName>
    <definedName name="Q206WB" localSheetId="2">#REF!</definedName>
    <definedName name="Q206WB">#REF!</definedName>
    <definedName name="Q3_FX" localSheetId="2">'[2]Other Inc(Exp)'!#REF!</definedName>
    <definedName name="Q3_FX">'[2]Other Inc(Exp)'!#REF!</definedName>
    <definedName name="Q3_Interest_Income" localSheetId="2">'[2]Other Inc(Exp)'!#REF!</definedName>
    <definedName name="Q3_Interest_Income">'[2]Other Inc(Exp)'!#REF!</definedName>
    <definedName name="Q3_Print_Titles" localSheetId="2">#REF!,#REF!</definedName>
    <definedName name="Q3_Print_Titles">#REF!,#REF!</definedName>
    <definedName name="Q3_Taxes_Thousands" localSheetId="2">'[2]Assumptions &amp; Calculations'!#REF!</definedName>
    <definedName name="Q3_Taxes_Thousands">'[2]Assumptions &amp; Calculations'!#REF!</definedName>
    <definedName name="Q306WB" localSheetId="2">#REF!</definedName>
    <definedName name="Q306WB">#REF!</definedName>
    <definedName name="Q4_FX" localSheetId="2">'[2]Other Inc(Exp)'!#REF!</definedName>
    <definedName name="Q4_FX">'[2]Other Inc(Exp)'!#REF!</definedName>
    <definedName name="Q4_Interest_Income" localSheetId="2">'[2]Other Inc(Exp)'!#REF!</definedName>
    <definedName name="Q4_Interest_Income">'[2]Other Inc(Exp)'!#REF!</definedName>
    <definedName name="Q4_Minority_Interest" localSheetId="2">'[18]Other Inc(Exp)'!#REF!</definedName>
    <definedName name="Q4_Minority_Interest">'[18]Other Inc(Exp)'!#REF!</definedName>
    <definedName name="Q4_Print_Titles" localSheetId="2">#REF!,#REF!</definedName>
    <definedName name="Q4_Print_Titles">#REF!,#REF!</definedName>
    <definedName name="Q4_Taxes_Thousands" localSheetId="2">'[2]Assumptions &amp; Calculations'!#REF!</definedName>
    <definedName name="Q4_Taxes_Thousands">'[2]Assumptions &amp; Calculations'!#REF!</definedName>
    <definedName name="qry_2Q05ASPCMSMethod_AllWithASP6Percent_090705" localSheetId="2">#REF!</definedName>
    <definedName name="qry_2Q05ASPCMSMethod_AllWithASP6Percent_090705">#REF!</definedName>
    <definedName name="qry_File1" localSheetId="2">#REF!</definedName>
    <definedName name="qry_File1">#REF!</definedName>
    <definedName name="Query1" localSheetId="2">#REF!</definedName>
    <definedName name="Query1">#REF!</definedName>
    <definedName name="Rate_Cell_Crosswalk_Table" localSheetId="2">#REF!</definedName>
    <definedName name="Rate_Cell_Crosswalk_Table">#REF!</definedName>
    <definedName name="RawDDD" localSheetId="2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2">#REF!</definedName>
    <definedName name="Rebates">#REF!</definedName>
    <definedName name="REN">24188000</definedName>
    <definedName name="rhs" localSheetId="2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2">#REF!</definedName>
    <definedName name="rx_miss">#REF!</definedName>
    <definedName name="rx_trend" localSheetId="2">#REF!</definedName>
    <definedName name="rx_trend">#REF!</definedName>
    <definedName name="Sales">'[31]Net Sales'!$W$1:$AQ$78</definedName>
    <definedName name="sample" localSheetId="2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2">#REF!</definedName>
    <definedName name="Schedule_2">#REF!</definedName>
    <definedName name="Schedule_3" localSheetId="2">#REF!</definedName>
    <definedName name="Schedule_3">#REF!</definedName>
    <definedName name="Segment_Cont_type" localSheetId="2">#REF!</definedName>
    <definedName name="Segment_Cont_type">#REF!</definedName>
    <definedName name="Sentara_Bldis_MM" localSheetId="2">#REF!</definedName>
    <definedName name="Sentara_Bldis_MM">#REF!</definedName>
    <definedName name="Sentara_Bldis_pct">'[9]Est Cost Sentara'!$F$43</definedName>
    <definedName name="Sentara_Tanf_MM" localSheetId="2">#REF!</definedName>
    <definedName name="Sentara_Tanf_MM">#REF!</definedName>
    <definedName name="Sentara_Tanf_pct">'[9]Est Cost Sentara'!$F$49</definedName>
    <definedName name="ServCenter_to_PlanName" localSheetId="2">'[33]Plan Number'!#REF!</definedName>
    <definedName name="ServCenter_to_PlanName">'[33]Plan Number'!#REF!</definedName>
    <definedName name="SINGLE">#N/A</definedName>
    <definedName name="SMAC200911_paid200912" localSheetId="2">#REF!</definedName>
    <definedName name="SMAC200911_paid200912">#REF!</definedName>
    <definedName name="SMAC200912_paid200912" localSheetId="2">#REF!</definedName>
    <definedName name="SMAC200912_paid200912">#REF!</definedName>
    <definedName name="Sort" localSheetId="2">#REF!</definedName>
    <definedName name="Sort">#REF!</definedName>
    <definedName name="Studs" localSheetId="2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2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2">#REF!</definedName>
    <definedName name="terr">#REF!</definedName>
    <definedName name="Terriotry_Level_2003_NNF_HSF_Quota" localSheetId="2">#REF!</definedName>
    <definedName name="Terriotry_Level_2003_NNF_HSF_Quota">#REF!</definedName>
    <definedName name="Territory" localSheetId="2">#REF!</definedName>
    <definedName name="Territory">#REF!</definedName>
    <definedName name="test">'[36]SE CY 2003 Reinv'!$A$2:$F$119</definedName>
    <definedName name="Total_Current" localSheetId="2">#REF!</definedName>
    <definedName name="Total_Current">#REF!</definedName>
    <definedName name="Total_FX" localSheetId="2">'[2]Other Inc(Exp)'!#REF!</definedName>
    <definedName name="Total_FX">'[2]Other Inc(Exp)'!#REF!</definedName>
    <definedName name="Total_Int_Income" localSheetId="2">'[2]Other Inc(Exp)'!#REF!</definedName>
    <definedName name="Total_Int_Income">'[2]Other Inc(Exp)'!#REF!</definedName>
    <definedName name="Total_LE" localSheetId="2">'[6]Wk DDD &amp; Ex-Fact'!#REF!</definedName>
    <definedName name="Total_LE">'[6]Wk DDD &amp; Ex-Fact'!#REF!</definedName>
    <definedName name="Total_Previous" localSheetId="2">#REF!</definedName>
    <definedName name="Total_Previous">#REF!</definedName>
    <definedName name="Total_Taxes_Thousands" localSheetId="2">'[2]Assumptions &amp; Calculations'!#REF!</definedName>
    <definedName name="Total_Taxes_Thousands">'[2]Assumptions &amp; Calculations'!#REF!</definedName>
    <definedName name="TotalCCB" localSheetId="2">#REF!</definedName>
    <definedName name="TotalCCB">#REF!</definedName>
    <definedName name="TotalGRP" localSheetId="2">#REF!</definedName>
    <definedName name="TotalGRP">#REF!</definedName>
    <definedName name="TotalRebates" localSheetId="2">#REF!</definedName>
    <definedName name="TotalRebates">#REF!</definedName>
    <definedName name="TRANS_MEMMO" localSheetId="2">#REF!</definedName>
    <definedName name="TRANS_MEMMO">#REF!</definedName>
    <definedName name="Translate" localSheetId="2">#REF!</definedName>
    <definedName name="Translate">#REF!</definedName>
    <definedName name="Trigon_Bldis_MM" localSheetId="2">#REF!</definedName>
    <definedName name="Trigon_Bldis_MM">#REF!</definedName>
    <definedName name="Trigon_Bldis_pct">'[9]Est Cost Trigon'!$F$43</definedName>
    <definedName name="Trigon_Tanf_MM" localSheetId="2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2">#REF!</definedName>
    <definedName name="TURN_ON_ROW_AND_COLUMN_HEADINGS">#REF!</definedName>
    <definedName name="UniTotal" localSheetId="2">#REF!</definedName>
    <definedName name="UniTotal">#REF!</definedName>
    <definedName name="Units_Purchased___5__Waste" localSheetId="2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2">'[6]Wk DDD &amp; Ex-Fact'!#REF!</definedName>
    <definedName name="Uplift">'[6]Wk DDD &amp; Ex-Fact'!#REF!</definedName>
    <definedName name="VAGrp" localSheetId="2">#REF!</definedName>
    <definedName name="VAGrp">#REF!</definedName>
    <definedName name="VAInd" localSheetId="2">#REF!</definedName>
    <definedName name="VAInd">#REF!</definedName>
    <definedName name="Variance_List">[39]Variance!$A$7:$C$102</definedName>
    <definedName name="Weekly_Dates" localSheetId="2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2">#REF!</definedName>
    <definedName name="WIGrp">#REF!</definedName>
    <definedName name="WIInd" localSheetId="2">#REF!</definedName>
    <definedName name="WIInd">#REF!</definedName>
    <definedName name="working" localSheetId="2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2">#REF!</definedName>
    <definedName name="x">#REF!</definedName>
    <definedName name="xxx">[0]!xxx</definedName>
    <definedName name="YOY_Schedule">'[31]Qtrly Analysis'!$Q$59:$W$140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96" i="55" l="1"/>
  <c r="F96" i="55"/>
  <c r="R102" i="55"/>
  <c r="R101" i="55"/>
  <c r="R100" i="55"/>
  <c r="R99" i="55"/>
  <c r="R98" i="55"/>
  <c r="T102" i="55"/>
  <c r="T101" i="55"/>
  <c r="T100" i="55"/>
  <c r="T99" i="55"/>
  <c r="T98" i="55"/>
  <c r="T96" i="55"/>
  <c r="T95" i="55"/>
  <c r="T94" i="55"/>
  <c r="T93" i="55"/>
  <c r="T92" i="55"/>
  <c r="T91" i="55"/>
  <c r="T90" i="55"/>
  <c r="T89" i="55"/>
  <c r="T88" i="55"/>
  <c r="T87" i="55"/>
  <c r="T86" i="55"/>
  <c r="T85" i="55"/>
  <c r="T84" i="55"/>
  <c r="T83" i="55"/>
  <c r="T82" i="55"/>
  <c r="T81" i="55"/>
  <c r="T80" i="55"/>
  <c r="T79" i="55"/>
  <c r="T78" i="55"/>
  <c r="T77" i="55"/>
  <c r="T76" i="55"/>
  <c r="T75" i="55"/>
  <c r="R96" i="55"/>
  <c r="R95" i="55"/>
  <c r="R94" i="55"/>
  <c r="R93" i="55"/>
  <c r="R92" i="55"/>
  <c r="R91" i="55"/>
  <c r="R90" i="55"/>
  <c r="R89" i="55"/>
  <c r="R88" i="55"/>
  <c r="R87" i="55"/>
  <c r="R86" i="55"/>
  <c r="R85" i="55"/>
  <c r="R84" i="55"/>
  <c r="R83" i="55"/>
  <c r="R82" i="55"/>
  <c r="R81" i="55"/>
  <c r="R80" i="55"/>
  <c r="R79" i="55"/>
  <c r="R78" i="55"/>
  <c r="R77" i="55"/>
  <c r="R76" i="55"/>
  <c r="R75" i="55"/>
  <c r="T73" i="55"/>
  <c r="T72" i="55"/>
  <c r="T71" i="55"/>
  <c r="T70" i="55"/>
  <c r="T69" i="55"/>
  <c r="T68" i="55"/>
  <c r="T67" i="55"/>
  <c r="T66" i="55"/>
  <c r="R73" i="55"/>
  <c r="R72" i="55"/>
  <c r="R71" i="55"/>
  <c r="R70" i="55"/>
  <c r="R69" i="55"/>
  <c r="R68" i="55"/>
  <c r="R67" i="55"/>
  <c r="R66" i="55"/>
  <c r="R63" i="55"/>
  <c r="R62" i="55"/>
  <c r="R61" i="55"/>
  <c r="R60" i="55"/>
  <c r="R59" i="55"/>
  <c r="R58" i="55"/>
  <c r="R57" i="55"/>
  <c r="R56" i="55"/>
  <c r="R55" i="55"/>
  <c r="R54" i="55"/>
  <c r="R53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39" i="55"/>
  <c r="R38" i="55"/>
  <c r="R37" i="55"/>
  <c r="R36" i="55"/>
  <c r="R35" i="55"/>
  <c r="R34" i="55"/>
  <c r="R33" i="55"/>
  <c r="R32" i="55"/>
  <c r="R31" i="55"/>
  <c r="R30" i="55"/>
  <c r="R29" i="55"/>
  <c r="R28" i="55"/>
  <c r="R27" i="55"/>
  <c r="R26" i="55"/>
  <c r="R25" i="55"/>
  <c r="R24" i="55"/>
  <c r="R23" i="55"/>
  <c r="R22" i="55"/>
  <c r="R21" i="55"/>
  <c r="R20" i="55"/>
  <c r="T63" i="55"/>
  <c r="T62" i="55"/>
  <c r="T61" i="55"/>
  <c r="T60" i="55"/>
  <c r="T59" i="55"/>
  <c r="T58" i="55"/>
  <c r="T57" i="55"/>
  <c r="T56" i="55"/>
  <c r="T55" i="55"/>
  <c r="T54" i="55"/>
  <c r="T53" i="55"/>
  <c r="T52" i="55"/>
  <c r="T51" i="55"/>
  <c r="T50" i="55"/>
  <c r="T49" i="55"/>
  <c r="T48" i="55"/>
  <c r="T47" i="55"/>
  <c r="T46" i="55"/>
  <c r="T45" i="55"/>
  <c r="T44" i="55"/>
  <c r="T43" i="55"/>
  <c r="T42" i="55"/>
  <c r="T41" i="55"/>
  <c r="T40" i="55"/>
  <c r="T39" i="55"/>
  <c r="T38" i="55"/>
  <c r="T37" i="55"/>
  <c r="T36" i="55"/>
  <c r="T35" i="55"/>
  <c r="T34" i="55"/>
  <c r="T33" i="55"/>
  <c r="T32" i="55"/>
  <c r="T31" i="55"/>
  <c r="T30" i="55"/>
  <c r="T29" i="55"/>
  <c r="T28" i="55"/>
  <c r="T27" i="55"/>
  <c r="T26" i="55"/>
  <c r="T25" i="55"/>
  <c r="T24" i="55"/>
  <c r="T23" i="55"/>
  <c r="T22" i="55"/>
  <c r="T21" i="55"/>
  <c r="T20" i="55"/>
  <c r="T16" i="55"/>
  <c r="R16" i="55"/>
  <c r="M102" i="55"/>
  <c r="M101" i="55"/>
  <c r="M100" i="55"/>
  <c r="M99" i="55"/>
  <c r="M98" i="55"/>
  <c r="K102" i="55"/>
  <c r="K101" i="55"/>
  <c r="K100" i="55"/>
  <c r="K99" i="55"/>
  <c r="K98" i="55"/>
  <c r="M95" i="55"/>
  <c r="M94" i="55"/>
  <c r="M93" i="55"/>
  <c r="M92" i="55"/>
  <c r="M91" i="55"/>
  <c r="M90" i="55"/>
  <c r="M89" i="55"/>
  <c r="M88" i="55"/>
  <c r="M87" i="55"/>
  <c r="M86" i="55"/>
  <c r="M85" i="55"/>
  <c r="M84" i="55"/>
  <c r="M83" i="55"/>
  <c r="M82" i="55"/>
  <c r="M81" i="55"/>
  <c r="M80" i="55"/>
  <c r="M79" i="55"/>
  <c r="M78" i="55"/>
  <c r="M77" i="55"/>
  <c r="M76" i="55"/>
  <c r="M75" i="55"/>
  <c r="K96" i="55"/>
  <c r="K95" i="55"/>
  <c r="K94" i="55"/>
  <c r="K93" i="55"/>
  <c r="K92" i="55"/>
  <c r="K91" i="55"/>
  <c r="K90" i="55"/>
  <c r="K89" i="55"/>
  <c r="K88" i="55"/>
  <c r="K87" i="55"/>
  <c r="K86" i="55"/>
  <c r="K85" i="55"/>
  <c r="K84" i="55"/>
  <c r="K83" i="55"/>
  <c r="K82" i="55"/>
  <c r="K81" i="55"/>
  <c r="K80" i="55"/>
  <c r="K79" i="55"/>
  <c r="K78" i="55"/>
  <c r="K77" i="55"/>
  <c r="K76" i="55"/>
  <c r="K75" i="55"/>
  <c r="M73" i="55"/>
  <c r="M72" i="55"/>
  <c r="M71" i="55"/>
  <c r="M70" i="55"/>
  <c r="M69" i="55"/>
  <c r="M68" i="55"/>
  <c r="M67" i="55"/>
  <c r="M66" i="55"/>
  <c r="K73" i="55"/>
  <c r="K72" i="55"/>
  <c r="K71" i="55"/>
  <c r="K70" i="55"/>
  <c r="K69" i="55"/>
  <c r="K68" i="55"/>
  <c r="K67" i="55"/>
  <c r="K66" i="55"/>
  <c r="K63" i="55"/>
  <c r="K62" i="55"/>
  <c r="K61" i="55"/>
  <c r="K60" i="55"/>
  <c r="K59" i="55"/>
  <c r="K58" i="55"/>
  <c r="K57" i="55"/>
  <c r="K56" i="55"/>
  <c r="K55" i="55"/>
  <c r="K54" i="55"/>
  <c r="K53" i="55"/>
  <c r="K52" i="55"/>
  <c r="K51" i="55"/>
  <c r="K50" i="55"/>
  <c r="K49" i="55"/>
  <c r="K48" i="55"/>
  <c r="K47" i="55"/>
  <c r="K46" i="55"/>
  <c r="K45" i="55"/>
  <c r="K44" i="55"/>
  <c r="K43" i="55"/>
  <c r="K42" i="55"/>
  <c r="K41" i="55"/>
  <c r="K40" i="55"/>
  <c r="K39" i="55"/>
  <c r="K38" i="55"/>
  <c r="K37" i="55"/>
  <c r="K36" i="55"/>
  <c r="K35" i="55"/>
  <c r="K34" i="55"/>
  <c r="K33" i="55"/>
  <c r="K32" i="55"/>
  <c r="K31" i="55"/>
  <c r="K30" i="55"/>
  <c r="K29" i="55"/>
  <c r="K28" i="55"/>
  <c r="K27" i="55"/>
  <c r="K26" i="55"/>
  <c r="K25" i="55"/>
  <c r="K24" i="55"/>
  <c r="K23" i="55"/>
  <c r="K22" i="55"/>
  <c r="K21" i="55"/>
  <c r="K20" i="55"/>
  <c r="M63" i="55"/>
  <c r="M62" i="55"/>
  <c r="M61" i="55"/>
  <c r="M60" i="55"/>
  <c r="M59" i="55"/>
  <c r="M58" i="55"/>
  <c r="M57" i="55"/>
  <c r="M56" i="55"/>
  <c r="M55" i="55"/>
  <c r="M54" i="55"/>
  <c r="M53" i="55"/>
  <c r="M52" i="55"/>
  <c r="M51" i="55"/>
  <c r="M50" i="55"/>
  <c r="M49" i="55"/>
  <c r="M48" i="55"/>
  <c r="M47" i="55"/>
  <c r="M46" i="55"/>
  <c r="M45" i="55"/>
  <c r="M44" i="55"/>
  <c r="M43" i="55"/>
  <c r="M42" i="55"/>
  <c r="M41" i="55"/>
  <c r="M40" i="55"/>
  <c r="M39" i="55"/>
  <c r="M38" i="55"/>
  <c r="M37" i="55"/>
  <c r="M36" i="55"/>
  <c r="M35" i="55"/>
  <c r="M34" i="55"/>
  <c r="M33" i="55"/>
  <c r="M32" i="55"/>
  <c r="M31" i="55"/>
  <c r="M30" i="55"/>
  <c r="M29" i="55"/>
  <c r="M28" i="55"/>
  <c r="M27" i="55"/>
  <c r="M26" i="55"/>
  <c r="M25" i="55"/>
  <c r="M24" i="55"/>
  <c r="M23" i="55"/>
  <c r="M22" i="55"/>
  <c r="M21" i="55"/>
  <c r="M20" i="55"/>
  <c r="M16" i="55"/>
  <c r="K16" i="55"/>
  <c r="D102" i="55"/>
  <c r="D101" i="55"/>
  <c r="D100" i="55"/>
  <c r="D99" i="55"/>
  <c r="D98" i="55"/>
  <c r="D96" i="55"/>
  <c r="D95" i="55"/>
  <c r="D94" i="55"/>
  <c r="D93" i="55"/>
  <c r="D92" i="55"/>
  <c r="D91" i="55"/>
  <c r="D90" i="55"/>
  <c r="D89" i="55"/>
  <c r="D88" i="55"/>
  <c r="D87" i="55"/>
  <c r="D86" i="55"/>
  <c r="D85" i="55"/>
  <c r="D84" i="55"/>
  <c r="D83" i="55"/>
  <c r="D82" i="55"/>
  <c r="D81" i="55"/>
  <c r="D80" i="55"/>
  <c r="D79" i="55"/>
  <c r="D78" i="55"/>
  <c r="D77" i="55"/>
  <c r="D76" i="55"/>
  <c r="D75" i="55"/>
  <c r="D73" i="55"/>
  <c r="D72" i="55"/>
  <c r="D71" i="55"/>
  <c r="D70" i="55"/>
  <c r="D69" i="55"/>
  <c r="D68" i="55"/>
  <c r="D67" i="55"/>
  <c r="D66" i="55"/>
  <c r="F102" i="55"/>
  <c r="F101" i="55"/>
  <c r="F100" i="55"/>
  <c r="F99" i="55"/>
  <c r="F98" i="55"/>
  <c r="F95" i="55"/>
  <c r="F94" i="55"/>
  <c r="F93" i="55"/>
  <c r="F92" i="55"/>
  <c r="F91" i="55"/>
  <c r="F90" i="55"/>
  <c r="F89" i="55"/>
  <c r="F88" i="55"/>
  <c r="F87" i="55"/>
  <c r="F86" i="55"/>
  <c r="F85" i="55"/>
  <c r="F84" i="55"/>
  <c r="F83" i="55"/>
  <c r="F82" i="55"/>
  <c r="F81" i="55"/>
  <c r="F80" i="55"/>
  <c r="F79" i="55"/>
  <c r="F78" i="55"/>
  <c r="F77" i="55"/>
  <c r="F76" i="55"/>
  <c r="F75" i="55"/>
  <c r="F73" i="55"/>
  <c r="F72" i="55"/>
  <c r="F71" i="55"/>
  <c r="F70" i="55"/>
  <c r="F69" i="55"/>
  <c r="F68" i="55"/>
  <c r="F67" i="55"/>
  <c r="F66" i="55"/>
  <c r="F63" i="55"/>
  <c r="F62" i="55"/>
  <c r="F61" i="55"/>
  <c r="F60" i="55"/>
  <c r="F59" i="55"/>
  <c r="F58" i="55"/>
  <c r="F57" i="55"/>
  <c r="F56" i="55"/>
  <c r="F55" i="55"/>
  <c r="F54" i="55"/>
  <c r="F53" i="55"/>
  <c r="F52" i="55"/>
  <c r="F51" i="55"/>
  <c r="F50" i="55"/>
  <c r="F49" i="55"/>
  <c r="F48" i="55"/>
  <c r="F47" i="55"/>
  <c r="F46" i="55"/>
  <c r="F45" i="55"/>
  <c r="F44" i="55"/>
  <c r="F43" i="55"/>
  <c r="F42" i="55"/>
  <c r="F41" i="55"/>
  <c r="F40" i="55"/>
  <c r="F39" i="55"/>
  <c r="F38" i="55"/>
  <c r="F37" i="55"/>
  <c r="F36" i="55"/>
  <c r="F35" i="55"/>
  <c r="F34" i="55"/>
  <c r="F33" i="55"/>
  <c r="F32" i="55"/>
  <c r="F31" i="55"/>
  <c r="F30" i="55"/>
  <c r="F29" i="55"/>
  <c r="F28" i="55"/>
  <c r="F27" i="55"/>
  <c r="F26" i="55"/>
  <c r="F25" i="55"/>
  <c r="F24" i="55"/>
  <c r="F23" i="55"/>
  <c r="F22" i="55"/>
  <c r="F21" i="55"/>
  <c r="F20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F16" i="55"/>
  <c r="D16" i="55"/>
  <c r="DR102" i="54" l="1"/>
  <c r="AO111" i="51" l="1"/>
  <c r="AM111" i="51"/>
  <c r="AH111" i="51"/>
  <c r="AF111" i="51"/>
  <c r="AJ111" i="51" s="1"/>
  <c r="AA111" i="51"/>
  <c r="Y111" i="51"/>
  <c r="T111" i="51"/>
  <c r="R111" i="51"/>
  <c r="M111" i="51"/>
  <c r="K111" i="51"/>
  <c r="F111" i="51"/>
  <c r="D111" i="51"/>
  <c r="AO110" i="51"/>
  <c r="AM110" i="51"/>
  <c r="AH110" i="51"/>
  <c r="AF110" i="51"/>
  <c r="AA110" i="51"/>
  <c r="Y110" i="51"/>
  <c r="T110" i="51"/>
  <c r="R110" i="51"/>
  <c r="V110" i="51" s="1"/>
  <c r="M110" i="51"/>
  <c r="K110" i="51"/>
  <c r="F110" i="51"/>
  <c r="D110" i="51"/>
  <c r="AO107" i="51"/>
  <c r="AM107" i="51"/>
  <c r="AH107" i="51"/>
  <c r="AF107" i="51"/>
  <c r="AJ107" i="51" s="1"/>
  <c r="AA107" i="51"/>
  <c r="Y107" i="51"/>
  <c r="T107" i="51"/>
  <c r="R107" i="51"/>
  <c r="V107" i="51" s="1"/>
  <c r="M107" i="51"/>
  <c r="K107" i="51"/>
  <c r="F107" i="51"/>
  <c r="D107" i="51"/>
  <c r="AO106" i="51"/>
  <c r="AM106" i="51"/>
  <c r="AH106" i="51"/>
  <c r="AF106" i="51"/>
  <c r="AJ106" i="51" s="1"/>
  <c r="AA106" i="51"/>
  <c r="Y106" i="51"/>
  <c r="T106" i="51"/>
  <c r="R106" i="51"/>
  <c r="M106" i="51"/>
  <c r="K106" i="51"/>
  <c r="F106" i="51"/>
  <c r="D106" i="51"/>
  <c r="A106" i="51"/>
  <c r="A107" i="51" s="1"/>
  <c r="AO105" i="51"/>
  <c r="AM105" i="51"/>
  <c r="AQ105" i="51" s="1"/>
  <c r="AH105" i="51"/>
  <c r="AF105" i="51"/>
  <c r="AA105" i="51"/>
  <c r="Y105" i="51"/>
  <c r="AC105" i="51" s="1"/>
  <c r="T105" i="51"/>
  <c r="R105" i="51"/>
  <c r="M105" i="51"/>
  <c r="K105" i="51"/>
  <c r="O105" i="51" s="1"/>
  <c r="F105" i="51"/>
  <c r="D105" i="51"/>
  <c r="AO100" i="51"/>
  <c r="AP100" i="51" s="1"/>
  <c r="AM100" i="51"/>
  <c r="AH100" i="51"/>
  <c r="AF100" i="51"/>
  <c r="AA100" i="51"/>
  <c r="Y100" i="51"/>
  <c r="Z100" i="51" s="1"/>
  <c r="T100" i="51"/>
  <c r="R100" i="51"/>
  <c r="M100" i="51"/>
  <c r="N100" i="51" s="1"/>
  <c r="K100" i="51"/>
  <c r="F100" i="51"/>
  <c r="G100" i="51" s="1"/>
  <c r="D100" i="51"/>
  <c r="E100" i="51" s="1"/>
  <c r="AO99" i="51"/>
  <c r="AP99" i="51" s="1"/>
  <c r="AM99" i="51"/>
  <c r="AH99" i="51"/>
  <c r="AI99" i="51" s="1"/>
  <c r="AF99" i="51"/>
  <c r="AJ99" i="51" s="1"/>
  <c r="AA99" i="51"/>
  <c r="AB99" i="51" s="1"/>
  <c r="Y99" i="51"/>
  <c r="T99" i="51"/>
  <c r="R99" i="51"/>
  <c r="V99" i="51" s="1"/>
  <c r="M99" i="51"/>
  <c r="N99" i="51" s="1"/>
  <c r="K99" i="51"/>
  <c r="L99" i="51" s="1"/>
  <c r="F99" i="51"/>
  <c r="G99" i="51" s="1"/>
  <c r="D99" i="51"/>
  <c r="E99" i="51" s="1"/>
  <c r="A99" i="51"/>
  <c r="A100" i="51" s="1"/>
  <c r="A101" i="51" s="1"/>
  <c r="A102" i="51" s="1"/>
  <c r="AO98" i="51"/>
  <c r="AP98" i="51" s="1"/>
  <c r="AM98" i="51"/>
  <c r="AN98" i="51" s="1"/>
  <c r="AH98" i="51"/>
  <c r="AI98" i="51" s="1"/>
  <c r="AF98" i="51"/>
  <c r="AG98" i="51" s="1"/>
  <c r="AA98" i="51"/>
  <c r="Y98" i="51"/>
  <c r="Z98" i="51" s="1"/>
  <c r="T98" i="51"/>
  <c r="R98" i="51"/>
  <c r="M98" i="51"/>
  <c r="N98" i="51" s="1"/>
  <c r="K98" i="51"/>
  <c r="L98" i="51" s="1"/>
  <c r="F98" i="51"/>
  <c r="D98" i="51"/>
  <c r="E98" i="51" s="1"/>
  <c r="AO94" i="51"/>
  <c r="AP94" i="51" s="1"/>
  <c r="AM94" i="51"/>
  <c r="AH94" i="51"/>
  <c r="AI94" i="51" s="1"/>
  <c r="AF94" i="51"/>
  <c r="AG94" i="51" s="1"/>
  <c r="AA94" i="51"/>
  <c r="Y94" i="51"/>
  <c r="Z94" i="51" s="1"/>
  <c r="T94" i="51"/>
  <c r="R94" i="51"/>
  <c r="M94" i="51"/>
  <c r="N94" i="51" s="1"/>
  <c r="K94" i="51"/>
  <c r="L94" i="51" s="1"/>
  <c r="F94" i="51"/>
  <c r="G94" i="51" s="1"/>
  <c r="D94" i="51"/>
  <c r="AO93" i="51"/>
  <c r="AM93" i="51"/>
  <c r="AH93" i="51"/>
  <c r="AI93" i="51" s="1"/>
  <c r="AF93" i="51"/>
  <c r="AA93" i="51"/>
  <c r="Y93" i="51"/>
  <c r="T93" i="51"/>
  <c r="R93" i="51"/>
  <c r="V93" i="51" s="1"/>
  <c r="M93" i="51"/>
  <c r="N93" i="51" s="1"/>
  <c r="K93" i="51"/>
  <c r="O93" i="51" s="1"/>
  <c r="F93" i="51"/>
  <c r="G93" i="51" s="1"/>
  <c r="D93" i="51"/>
  <c r="E93" i="51" s="1"/>
  <c r="AO92" i="51"/>
  <c r="AP92" i="51" s="1"/>
  <c r="AM92" i="51"/>
  <c r="AH92" i="51"/>
  <c r="AI92" i="51" s="1"/>
  <c r="AF92" i="51"/>
  <c r="AA92" i="51"/>
  <c r="AB92" i="51" s="1"/>
  <c r="Y92" i="51"/>
  <c r="T92" i="51"/>
  <c r="R92" i="51"/>
  <c r="V92" i="51" s="1"/>
  <c r="M92" i="51"/>
  <c r="N92" i="51" s="1"/>
  <c r="K92" i="51"/>
  <c r="L92" i="51" s="1"/>
  <c r="F92" i="51"/>
  <c r="D92" i="51"/>
  <c r="AO91" i="51"/>
  <c r="AP91" i="51" s="1"/>
  <c r="AM91" i="51"/>
  <c r="AH91" i="51"/>
  <c r="AI91" i="51" s="1"/>
  <c r="AF91" i="51"/>
  <c r="AG91" i="51" s="1"/>
  <c r="AA91" i="51"/>
  <c r="Y91" i="51"/>
  <c r="Z91" i="51" s="1"/>
  <c r="T91" i="51"/>
  <c r="R91" i="51"/>
  <c r="V91" i="51" s="1"/>
  <c r="M91" i="51"/>
  <c r="N91" i="51" s="1"/>
  <c r="K91" i="51"/>
  <c r="L91" i="51" s="1"/>
  <c r="F91" i="51"/>
  <c r="G91" i="51" s="1"/>
  <c r="D91" i="51"/>
  <c r="E91" i="51" s="1"/>
  <c r="AO90" i="51"/>
  <c r="AP90" i="51" s="1"/>
  <c r="AM90" i="51"/>
  <c r="AN90" i="51" s="1"/>
  <c r="AH90" i="51"/>
  <c r="AI90" i="51" s="1"/>
  <c r="AF90" i="51"/>
  <c r="AA90" i="51"/>
  <c r="AB90" i="51" s="1"/>
  <c r="Y90" i="51"/>
  <c r="Z90" i="51" s="1"/>
  <c r="T90" i="51"/>
  <c r="R90" i="51"/>
  <c r="M90" i="51"/>
  <c r="N90" i="51" s="1"/>
  <c r="K90" i="51"/>
  <c r="L90" i="51" s="1"/>
  <c r="F90" i="51"/>
  <c r="D90" i="51"/>
  <c r="AO89" i="51"/>
  <c r="AP89" i="51" s="1"/>
  <c r="AM89" i="51"/>
  <c r="AH89" i="51"/>
  <c r="AI89" i="51" s="1"/>
  <c r="AF89" i="51"/>
  <c r="AG89" i="51" s="1"/>
  <c r="AA89" i="51"/>
  <c r="Y89" i="51"/>
  <c r="T89" i="51"/>
  <c r="R89" i="51"/>
  <c r="M89" i="51"/>
  <c r="N89" i="51" s="1"/>
  <c r="K89" i="51"/>
  <c r="F89" i="51"/>
  <c r="G89" i="51" s="1"/>
  <c r="D89" i="51"/>
  <c r="E89" i="51" s="1"/>
  <c r="AO88" i="51"/>
  <c r="AP88" i="51" s="1"/>
  <c r="AM88" i="51"/>
  <c r="AH88" i="51"/>
  <c r="AI88" i="51" s="1"/>
  <c r="AF88" i="51"/>
  <c r="AJ88" i="51" s="1"/>
  <c r="AA88" i="51"/>
  <c r="AB88" i="51" s="1"/>
  <c r="Y88" i="51"/>
  <c r="T88" i="51"/>
  <c r="R88" i="51"/>
  <c r="V88" i="51" s="1"/>
  <c r="M88" i="51"/>
  <c r="K88" i="51"/>
  <c r="L88" i="51" s="1"/>
  <c r="F88" i="51"/>
  <c r="G88" i="51" s="1"/>
  <c r="D88" i="51"/>
  <c r="AO87" i="51"/>
  <c r="AP87" i="51" s="1"/>
  <c r="AM87" i="51"/>
  <c r="AH87" i="51"/>
  <c r="AF87" i="51"/>
  <c r="AG87" i="51" s="1"/>
  <c r="AA87" i="51"/>
  <c r="AB87" i="51" s="1"/>
  <c r="Y87" i="51"/>
  <c r="AC87" i="51" s="1"/>
  <c r="T87" i="51"/>
  <c r="R87" i="51"/>
  <c r="M87" i="51"/>
  <c r="N87" i="51" s="1"/>
  <c r="K87" i="51"/>
  <c r="O87" i="51" s="1"/>
  <c r="F87" i="51"/>
  <c r="D87" i="51"/>
  <c r="E87" i="51" s="1"/>
  <c r="AO86" i="51"/>
  <c r="AP86" i="51" s="1"/>
  <c r="AM86" i="51"/>
  <c r="AH86" i="51"/>
  <c r="AI86" i="51" s="1"/>
  <c r="AF86" i="51"/>
  <c r="AA86" i="51"/>
  <c r="AB86" i="51" s="1"/>
  <c r="Y86" i="51"/>
  <c r="T86" i="51"/>
  <c r="R86" i="51"/>
  <c r="M86" i="51"/>
  <c r="N86" i="51" s="1"/>
  <c r="K86" i="51"/>
  <c r="F86" i="51"/>
  <c r="G86" i="51" s="1"/>
  <c r="D86" i="51"/>
  <c r="AO85" i="51"/>
  <c r="AP85" i="51" s="1"/>
  <c r="AM85" i="51"/>
  <c r="AN85" i="51" s="1"/>
  <c r="AH85" i="51"/>
  <c r="AI85" i="51" s="1"/>
  <c r="AF85" i="51"/>
  <c r="AA85" i="51"/>
  <c r="Y85" i="51"/>
  <c r="T85" i="51"/>
  <c r="R85" i="51"/>
  <c r="M85" i="51"/>
  <c r="N85" i="51" s="1"/>
  <c r="K85" i="51"/>
  <c r="L85" i="51" s="1"/>
  <c r="F85" i="51"/>
  <c r="D85" i="51"/>
  <c r="E85" i="51" s="1"/>
  <c r="AO84" i="51"/>
  <c r="AP84" i="51" s="1"/>
  <c r="AM84" i="51"/>
  <c r="AH84" i="51"/>
  <c r="AI84" i="51" s="1"/>
  <c r="AF84" i="51"/>
  <c r="AG84" i="51" s="1"/>
  <c r="AA84" i="51"/>
  <c r="AB84" i="51" s="1"/>
  <c r="Y84" i="51"/>
  <c r="T84" i="51"/>
  <c r="R84" i="51"/>
  <c r="M84" i="51"/>
  <c r="N84" i="51" s="1"/>
  <c r="K84" i="51"/>
  <c r="O84" i="51" s="1"/>
  <c r="F84" i="51"/>
  <c r="G84" i="51" s="1"/>
  <c r="D84" i="51"/>
  <c r="H84" i="51" s="1"/>
  <c r="AO83" i="51"/>
  <c r="AP83" i="51" s="1"/>
  <c r="AM83" i="51"/>
  <c r="AN83" i="51" s="1"/>
  <c r="AH83" i="51"/>
  <c r="AI83" i="51" s="1"/>
  <c r="AF83" i="51"/>
  <c r="AA83" i="51"/>
  <c r="AB83" i="51" s="1"/>
  <c r="Y83" i="51"/>
  <c r="T83" i="51"/>
  <c r="R83" i="51"/>
  <c r="S83" i="51" s="1"/>
  <c r="M83" i="51"/>
  <c r="K83" i="51"/>
  <c r="F83" i="51"/>
  <c r="G83" i="51" s="1"/>
  <c r="D83" i="51"/>
  <c r="AO82" i="51"/>
  <c r="AP82" i="51" s="1"/>
  <c r="AM82" i="51"/>
  <c r="AN82" i="51" s="1"/>
  <c r="AH82" i="51"/>
  <c r="AI82" i="51" s="1"/>
  <c r="AF82" i="51"/>
  <c r="AA82" i="51"/>
  <c r="Y82" i="51"/>
  <c r="T82" i="51"/>
  <c r="R82" i="51"/>
  <c r="M82" i="51"/>
  <c r="N82" i="51" s="1"/>
  <c r="K82" i="51"/>
  <c r="L82" i="51" s="1"/>
  <c r="F82" i="51"/>
  <c r="D82" i="51"/>
  <c r="AO81" i="51"/>
  <c r="AP81" i="51" s="1"/>
  <c r="AM81" i="51"/>
  <c r="AH81" i="51"/>
  <c r="AI81" i="51" s="1"/>
  <c r="AF81" i="51"/>
  <c r="AG81" i="51" s="1"/>
  <c r="AA81" i="51"/>
  <c r="AB81" i="51" s="1"/>
  <c r="Y81" i="51"/>
  <c r="Z81" i="51" s="1"/>
  <c r="T81" i="51"/>
  <c r="R81" i="51"/>
  <c r="M81" i="51"/>
  <c r="N81" i="51" s="1"/>
  <c r="K81" i="51"/>
  <c r="F81" i="51"/>
  <c r="G81" i="51" s="1"/>
  <c r="D81" i="51"/>
  <c r="E81" i="51" s="1"/>
  <c r="AO80" i="51"/>
  <c r="AP80" i="51" s="1"/>
  <c r="AM80" i="51"/>
  <c r="AN80" i="51" s="1"/>
  <c r="AH80" i="51"/>
  <c r="AI80" i="51" s="1"/>
  <c r="AF80" i="51"/>
  <c r="AJ80" i="51" s="1"/>
  <c r="AA80" i="51"/>
  <c r="Y80" i="51"/>
  <c r="T80" i="51"/>
  <c r="R80" i="51"/>
  <c r="M80" i="51"/>
  <c r="K80" i="51"/>
  <c r="L80" i="51" s="1"/>
  <c r="F80" i="51"/>
  <c r="D80" i="51"/>
  <c r="AO79" i="51"/>
  <c r="AP79" i="51" s="1"/>
  <c r="AM79" i="51"/>
  <c r="AN79" i="51" s="1"/>
  <c r="AH79" i="51"/>
  <c r="AF79" i="51"/>
  <c r="AG79" i="51" s="1"/>
  <c r="AA79" i="51"/>
  <c r="Y79" i="51"/>
  <c r="T79" i="51"/>
  <c r="R79" i="51"/>
  <c r="M79" i="51"/>
  <c r="N79" i="51" s="1"/>
  <c r="K79" i="51"/>
  <c r="F79" i="51"/>
  <c r="D79" i="51"/>
  <c r="E79" i="51" s="1"/>
  <c r="AO78" i="51"/>
  <c r="AP78" i="51" s="1"/>
  <c r="AM78" i="51"/>
  <c r="AQ78" i="51" s="1"/>
  <c r="AH78" i="51"/>
  <c r="AI78" i="51" s="1"/>
  <c r="AF78" i="51"/>
  <c r="AA78" i="51"/>
  <c r="Y78" i="51"/>
  <c r="T78" i="51"/>
  <c r="R78" i="51"/>
  <c r="M78" i="51"/>
  <c r="N78" i="51" s="1"/>
  <c r="K78" i="51"/>
  <c r="O78" i="51" s="1"/>
  <c r="F78" i="51"/>
  <c r="G78" i="51" s="1"/>
  <c r="D78" i="51"/>
  <c r="E78" i="51" s="1"/>
  <c r="AO77" i="51"/>
  <c r="AM77" i="51"/>
  <c r="AN77" i="51" s="1"/>
  <c r="AH77" i="51"/>
  <c r="AI77" i="51" s="1"/>
  <c r="AF77" i="51"/>
  <c r="AG77" i="51" s="1"/>
  <c r="AA77" i="51"/>
  <c r="AB77" i="51" s="1"/>
  <c r="Y77" i="51"/>
  <c r="T77" i="51"/>
  <c r="R77" i="51"/>
  <c r="M77" i="51"/>
  <c r="K77" i="51"/>
  <c r="L77" i="51" s="1"/>
  <c r="F77" i="51"/>
  <c r="D77" i="51"/>
  <c r="E77" i="51" s="1"/>
  <c r="AO76" i="51"/>
  <c r="AP76" i="51" s="1"/>
  <c r="AM76" i="51"/>
  <c r="AH76" i="51"/>
  <c r="AI76" i="51" s="1"/>
  <c r="AF76" i="51"/>
  <c r="AA76" i="51"/>
  <c r="AB76" i="51" s="1"/>
  <c r="Y76" i="51"/>
  <c r="T76" i="51"/>
  <c r="R76" i="51"/>
  <c r="V76" i="51" s="1"/>
  <c r="M76" i="51"/>
  <c r="N76" i="51" s="1"/>
  <c r="K76" i="51"/>
  <c r="F76" i="51"/>
  <c r="D76" i="51"/>
  <c r="H76" i="51" s="1"/>
  <c r="A76" i="5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O75" i="51"/>
  <c r="AP75" i="51" s="1"/>
  <c r="AM75" i="51"/>
  <c r="AH75" i="51"/>
  <c r="AI75" i="51" s="1"/>
  <c r="AF75" i="51"/>
  <c r="AA75" i="51"/>
  <c r="Y75" i="51"/>
  <c r="T75" i="51"/>
  <c r="R75" i="51"/>
  <c r="M75" i="51"/>
  <c r="N75" i="51" s="1"/>
  <c r="K75" i="51"/>
  <c r="F75" i="51"/>
  <c r="D75" i="51"/>
  <c r="AO72" i="51"/>
  <c r="AP72" i="51" s="1"/>
  <c r="AM72" i="51"/>
  <c r="AH72" i="51"/>
  <c r="AI72" i="51" s="1"/>
  <c r="AF72" i="51"/>
  <c r="AJ72" i="51" s="1"/>
  <c r="AK72" i="51" s="1"/>
  <c r="AA72" i="51"/>
  <c r="Y72" i="51"/>
  <c r="T72" i="51"/>
  <c r="R72" i="51"/>
  <c r="M72" i="51"/>
  <c r="N72" i="51" s="1"/>
  <c r="K72" i="51"/>
  <c r="F72" i="51"/>
  <c r="G72" i="51" s="1"/>
  <c r="D72" i="51"/>
  <c r="AO71" i="51"/>
  <c r="AM71" i="51"/>
  <c r="AN71" i="51" s="1"/>
  <c r="AH71" i="51"/>
  <c r="AI71" i="51" s="1"/>
  <c r="AF71" i="51"/>
  <c r="AA71" i="51"/>
  <c r="Y71" i="51"/>
  <c r="T71" i="51"/>
  <c r="U71" i="51" s="1"/>
  <c r="R71" i="51"/>
  <c r="V71" i="51" s="1"/>
  <c r="M71" i="51"/>
  <c r="K71" i="51"/>
  <c r="L71" i="51" s="1"/>
  <c r="F71" i="51"/>
  <c r="D71" i="51"/>
  <c r="AO70" i="51"/>
  <c r="AP70" i="51" s="1"/>
  <c r="AM70" i="51"/>
  <c r="AQ70" i="51" s="1"/>
  <c r="AH70" i="51"/>
  <c r="AI70" i="51" s="1"/>
  <c r="AF70" i="51"/>
  <c r="AG70" i="51" s="1"/>
  <c r="AA70" i="51"/>
  <c r="Y70" i="51"/>
  <c r="Z70" i="51" s="1"/>
  <c r="T70" i="51"/>
  <c r="U70" i="51" s="1"/>
  <c r="R70" i="51"/>
  <c r="M70" i="51"/>
  <c r="N70" i="51" s="1"/>
  <c r="K70" i="51"/>
  <c r="F70" i="51"/>
  <c r="G70" i="51" s="1"/>
  <c r="D70" i="51"/>
  <c r="E70" i="51" s="1"/>
  <c r="AO69" i="51"/>
  <c r="AP69" i="51" s="1"/>
  <c r="AM69" i="51"/>
  <c r="AH69" i="51"/>
  <c r="AI69" i="51" s="1"/>
  <c r="AF69" i="51"/>
  <c r="AA69" i="51"/>
  <c r="Y69" i="51"/>
  <c r="AC69" i="51" s="1"/>
  <c r="T69" i="51"/>
  <c r="R69" i="51"/>
  <c r="M69" i="51"/>
  <c r="N69" i="51" s="1"/>
  <c r="K69" i="51"/>
  <c r="O69" i="51" s="1"/>
  <c r="F69" i="51"/>
  <c r="G69" i="51" s="1"/>
  <c r="D69" i="51"/>
  <c r="AO68" i="51"/>
  <c r="AM68" i="51"/>
  <c r="AN68" i="51" s="1"/>
  <c r="AH68" i="51"/>
  <c r="AF68" i="51"/>
  <c r="AA68" i="51"/>
  <c r="AB68" i="51" s="1"/>
  <c r="Y68" i="51"/>
  <c r="T68" i="51"/>
  <c r="R68" i="51"/>
  <c r="M68" i="51"/>
  <c r="N68" i="51" s="1"/>
  <c r="K68" i="51"/>
  <c r="L68" i="51" s="1"/>
  <c r="F68" i="51"/>
  <c r="D68" i="51"/>
  <c r="E68" i="51" s="1"/>
  <c r="AO67" i="51"/>
  <c r="AP67" i="51" s="1"/>
  <c r="AM67" i="51"/>
  <c r="AQ67" i="51" s="1"/>
  <c r="AH67" i="51"/>
  <c r="AI67" i="51" s="1"/>
  <c r="AF67" i="51"/>
  <c r="AG67" i="51" s="1"/>
  <c r="AA67" i="51"/>
  <c r="Y67" i="51"/>
  <c r="Z67" i="51" s="1"/>
  <c r="T67" i="51"/>
  <c r="R67" i="51"/>
  <c r="M67" i="51"/>
  <c r="N67" i="51" s="1"/>
  <c r="K67" i="51"/>
  <c r="F67" i="51"/>
  <c r="D67" i="51"/>
  <c r="E67" i="51" s="1"/>
  <c r="A67" i="51"/>
  <c r="A68" i="51" s="1"/>
  <c r="A69" i="51" s="1"/>
  <c r="A70" i="51" s="1"/>
  <c r="A71" i="51" s="1"/>
  <c r="A72" i="51" s="1"/>
  <c r="A73" i="51" s="1"/>
  <c r="AO66" i="51"/>
  <c r="AM66" i="51"/>
  <c r="AH66" i="51"/>
  <c r="AI66" i="51" s="1"/>
  <c r="AF66" i="51"/>
  <c r="AA66" i="51"/>
  <c r="Y66" i="51"/>
  <c r="T66" i="51"/>
  <c r="R66" i="51"/>
  <c r="V66" i="51" s="1"/>
  <c r="M66" i="51"/>
  <c r="K66" i="51"/>
  <c r="L66" i="51" s="1"/>
  <c r="F66" i="51"/>
  <c r="G66" i="51" s="1"/>
  <c r="D66" i="51"/>
  <c r="AO62" i="51"/>
  <c r="AP62" i="51" s="1"/>
  <c r="AM62" i="51"/>
  <c r="AQ62" i="51" s="1"/>
  <c r="AH62" i="51"/>
  <c r="AI62" i="51" s="1"/>
  <c r="AF62" i="51"/>
  <c r="AG62" i="51" s="1"/>
  <c r="AA62" i="51"/>
  <c r="AB62" i="51" s="1"/>
  <c r="Y62" i="51"/>
  <c r="V62" i="51"/>
  <c r="M62" i="51"/>
  <c r="K62" i="51"/>
  <c r="L62" i="51" s="1"/>
  <c r="F62" i="51"/>
  <c r="D62" i="51"/>
  <c r="AO60" i="51"/>
  <c r="AP60" i="51" s="1"/>
  <c r="AM60" i="51"/>
  <c r="AH60" i="51"/>
  <c r="AI60" i="51" s="1"/>
  <c r="AF60" i="51"/>
  <c r="AG60" i="51" s="1"/>
  <c r="AA60" i="51"/>
  <c r="AB60" i="51" s="1"/>
  <c r="Y60" i="51"/>
  <c r="Z60" i="51" s="1"/>
  <c r="T60" i="51"/>
  <c r="R60" i="51"/>
  <c r="M60" i="51"/>
  <c r="N60" i="51" s="1"/>
  <c r="K60" i="51"/>
  <c r="F60" i="51"/>
  <c r="D60" i="51"/>
  <c r="E60" i="51" s="1"/>
  <c r="AO59" i="51"/>
  <c r="AP59" i="51" s="1"/>
  <c r="AM59" i="51"/>
  <c r="AH59" i="51"/>
  <c r="AI59" i="51" s="1"/>
  <c r="AF59" i="51"/>
  <c r="AJ59" i="51" s="1"/>
  <c r="AA59" i="51"/>
  <c r="Y59" i="51"/>
  <c r="Z59" i="51" s="1"/>
  <c r="T59" i="51"/>
  <c r="R59" i="51"/>
  <c r="S59" i="51" s="1"/>
  <c r="M59" i="51"/>
  <c r="K59" i="51"/>
  <c r="F59" i="51"/>
  <c r="G59" i="51" s="1"/>
  <c r="D59" i="51"/>
  <c r="E59" i="51" s="1"/>
  <c r="AO58" i="51"/>
  <c r="AP58" i="51" s="1"/>
  <c r="AM58" i="51"/>
  <c r="AH58" i="51"/>
  <c r="AI58" i="51" s="1"/>
  <c r="AF58" i="51"/>
  <c r="AA58" i="51"/>
  <c r="AB58" i="51" s="1"/>
  <c r="Y58" i="51"/>
  <c r="T58" i="51"/>
  <c r="R58" i="51"/>
  <c r="M58" i="51"/>
  <c r="K58" i="51"/>
  <c r="L58" i="51" s="1"/>
  <c r="F58" i="51"/>
  <c r="D58" i="51"/>
  <c r="E58" i="51" s="1"/>
  <c r="AO57" i="51"/>
  <c r="AP57" i="51" s="1"/>
  <c r="AM57" i="51"/>
  <c r="AQ57" i="51" s="1"/>
  <c r="AH57" i="51"/>
  <c r="AI57" i="51" s="1"/>
  <c r="AF57" i="51"/>
  <c r="AA57" i="51"/>
  <c r="AB57" i="51" s="1"/>
  <c r="Y57" i="51"/>
  <c r="Z57" i="51" s="1"/>
  <c r="T57" i="51"/>
  <c r="R57" i="51"/>
  <c r="V57" i="51" s="1"/>
  <c r="M57" i="51"/>
  <c r="N57" i="51" s="1"/>
  <c r="K57" i="51"/>
  <c r="O57" i="51" s="1"/>
  <c r="F57" i="51"/>
  <c r="D57" i="51"/>
  <c r="E57" i="51" s="1"/>
  <c r="AO56" i="51"/>
  <c r="AP56" i="51" s="1"/>
  <c r="AM56" i="51"/>
  <c r="AN56" i="51" s="1"/>
  <c r="AH56" i="51"/>
  <c r="AI56" i="51" s="1"/>
  <c r="AF56" i="51"/>
  <c r="AA56" i="51"/>
  <c r="AB56" i="51" s="1"/>
  <c r="Y56" i="51"/>
  <c r="Z56" i="51" s="1"/>
  <c r="T56" i="51"/>
  <c r="R56" i="51"/>
  <c r="M56" i="51"/>
  <c r="N56" i="51" s="1"/>
  <c r="K56" i="51"/>
  <c r="F56" i="51"/>
  <c r="G56" i="51" s="1"/>
  <c r="D56" i="51"/>
  <c r="E56" i="51" s="1"/>
  <c r="AO55" i="51"/>
  <c r="AM55" i="51"/>
  <c r="AH55" i="51"/>
  <c r="AI55" i="51" s="1"/>
  <c r="AF55" i="51"/>
  <c r="AJ55" i="51" s="1"/>
  <c r="AK55" i="51" s="1"/>
  <c r="AA55" i="51"/>
  <c r="AB55" i="51" s="1"/>
  <c r="Y55" i="51"/>
  <c r="T55" i="51"/>
  <c r="R55" i="51"/>
  <c r="S55" i="51" s="1"/>
  <c r="M55" i="51"/>
  <c r="K55" i="51"/>
  <c r="L55" i="51" s="1"/>
  <c r="F55" i="51"/>
  <c r="G55" i="51" s="1"/>
  <c r="D55" i="51"/>
  <c r="E55" i="51" s="1"/>
  <c r="AO54" i="51"/>
  <c r="AP54" i="51" s="1"/>
  <c r="AM54" i="51"/>
  <c r="AH54" i="51"/>
  <c r="AI54" i="51" s="1"/>
  <c r="AF54" i="51"/>
  <c r="AA54" i="51"/>
  <c r="Y54" i="51"/>
  <c r="AC54" i="51" s="1"/>
  <c r="T54" i="51"/>
  <c r="R54" i="51"/>
  <c r="V54" i="51" s="1"/>
  <c r="M54" i="51"/>
  <c r="N54" i="51" s="1"/>
  <c r="K54" i="51"/>
  <c r="L54" i="51" s="1"/>
  <c r="F54" i="51"/>
  <c r="D54" i="51"/>
  <c r="AO53" i="51"/>
  <c r="AM53" i="51"/>
  <c r="AN53" i="51" s="1"/>
  <c r="AH53" i="51"/>
  <c r="AI53" i="51" s="1"/>
  <c r="AF53" i="51"/>
  <c r="AA53" i="51"/>
  <c r="AB53" i="51" s="1"/>
  <c r="Y53" i="51"/>
  <c r="T53" i="51"/>
  <c r="R53" i="51"/>
  <c r="V53" i="51" s="1"/>
  <c r="M53" i="51"/>
  <c r="K53" i="51"/>
  <c r="L53" i="51" s="1"/>
  <c r="F53" i="51"/>
  <c r="D53" i="51"/>
  <c r="E53" i="51" s="1"/>
  <c r="AO52" i="51"/>
  <c r="AP52" i="51" s="1"/>
  <c r="AM52" i="51"/>
  <c r="AH52" i="51"/>
  <c r="AF52" i="51"/>
  <c r="AG52" i="51" s="1"/>
  <c r="AA52" i="51"/>
  <c r="AB52" i="51" s="1"/>
  <c r="Y52" i="51"/>
  <c r="T52" i="51"/>
  <c r="R52" i="51"/>
  <c r="S52" i="51" s="1"/>
  <c r="M52" i="51"/>
  <c r="N52" i="51" s="1"/>
  <c r="K52" i="51"/>
  <c r="L52" i="51" s="1"/>
  <c r="F52" i="51"/>
  <c r="D52" i="51"/>
  <c r="E52" i="51" s="1"/>
  <c r="AO51" i="51"/>
  <c r="AP51" i="51" s="1"/>
  <c r="AM51" i="51"/>
  <c r="AQ51" i="51" s="1"/>
  <c r="AH51" i="51"/>
  <c r="AI51" i="51" s="1"/>
  <c r="AF51" i="51"/>
  <c r="AG51" i="51" s="1"/>
  <c r="AA51" i="51"/>
  <c r="AB51" i="51" s="1"/>
  <c r="Y51" i="51"/>
  <c r="T51" i="51"/>
  <c r="R51" i="51"/>
  <c r="M51" i="51"/>
  <c r="N51" i="51" s="1"/>
  <c r="K51" i="51"/>
  <c r="F51" i="51"/>
  <c r="G51" i="51" s="1"/>
  <c r="D51" i="51"/>
  <c r="E51" i="51" s="1"/>
  <c r="AO50" i="51"/>
  <c r="AP50" i="51" s="1"/>
  <c r="AM50" i="51"/>
  <c r="AH50" i="51"/>
  <c r="AI50" i="51" s="1"/>
  <c r="AF50" i="51"/>
  <c r="AG50" i="51" s="1"/>
  <c r="AA50" i="51"/>
  <c r="Y50" i="51"/>
  <c r="Z50" i="51" s="1"/>
  <c r="T50" i="51"/>
  <c r="R50" i="51"/>
  <c r="M50" i="51"/>
  <c r="N50" i="51" s="1"/>
  <c r="K50" i="51"/>
  <c r="F50" i="51"/>
  <c r="G50" i="51" s="1"/>
  <c r="D50" i="51"/>
  <c r="H50" i="51" s="1"/>
  <c r="AO49" i="51"/>
  <c r="AP49" i="51" s="1"/>
  <c r="AM49" i="51"/>
  <c r="AH49" i="51"/>
  <c r="AI49" i="51" s="1"/>
  <c r="AF49" i="51"/>
  <c r="AA49" i="51"/>
  <c r="Y49" i="51"/>
  <c r="T49" i="51"/>
  <c r="R49" i="51"/>
  <c r="V49" i="51" s="1"/>
  <c r="M49" i="51"/>
  <c r="N49" i="51" s="1"/>
  <c r="K49" i="51"/>
  <c r="L49" i="51" s="1"/>
  <c r="F49" i="51"/>
  <c r="G49" i="51" s="1"/>
  <c r="D49" i="51"/>
  <c r="AO48" i="51"/>
  <c r="AP48" i="51" s="1"/>
  <c r="AM48" i="51"/>
  <c r="AN48" i="51" s="1"/>
  <c r="AH48" i="51"/>
  <c r="AI48" i="51" s="1"/>
  <c r="AF48" i="51"/>
  <c r="AG48" i="51" s="1"/>
  <c r="AA48" i="51"/>
  <c r="AB48" i="51" s="1"/>
  <c r="Y48" i="51"/>
  <c r="T48" i="51"/>
  <c r="R48" i="51"/>
  <c r="M48" i="51"/>
  <c r="K48" i="51"/>
  <c r="L48" i="51" s="1"/>
  <c r="F48" i="51"/>
  <c r="D48" i="51"/>
  <c r="E48" i="51" s="1"/>
  <c r="AO47" i="51"/>
  <c r="AP47" i="51" s="1"/>
  <c r="AM47" i="51"/>
  <c r="AQ47" i="51" s="1"/>
  <c r="AH47" i="51"/>
  <c r="AI47" i="51" s="1"/>
  <c r="AF47" i="51"/>
  <c r="AG47" i="51" s="1"/>
  <c r="AA47" i="51"/>
  <c r="AB47" i="51" s="1"/>
  <c r="Y47" i="51"/>
  <c r="Z47" i="51" s="1"/>
  <c r="T47" i="51"/>
  <c r="R47" i="51"/>
  <c r="M47" i="51"/>
  <c r="N47" i="51" s="1"/>
  <c r="K47" i="51"/>
  <c r="O47" i="51" s="1"/>
  <c r="F47" i="51"/>
  <c r="G47" i="51" s="1"/>
  <c r="D47" i="51"/>
  <c r="E47" i="51" s="1"/>
  <c r="AO46" i="51"/>
  <c r="AP46" i="51" s="1"/>
  <c r="AM46" i="51"/>
  <c r="AH46" i="51"/>
  <c r="AI46" i="51" s="1"/>
  <c r="AF46" i="51"/>
  <c r="AJ46" i="51" s="1"/>
  <c r="AK46" i="51" s="1"/>
  <c r="AA46" i="51"/>
  <c r="Y46" i="51"/>
  <c r="Z46" i="51" s="1"/>
  <c r="T46" i="51"/>
  <c r="R46" i="51"/>
  <c r="V46" i="51" s="1"/>
  <c r="M46" i="51"/>
  <c r="N46" i="51" s="1"/>
  <c r="K46" i="51"/>
  <c r="F46" i="51"/>
  <c r="G46" i="51" s="1"/>
  <c r="D46" i="51"/>
  <c r="AO45" i="51"/>
  <c r="AP45" i="51" s="1"/>
  <c r="AM45" i="51"/>
  <c r="AN45" i="51" s="1"/>
  <c r="AH45" i="51"/>
  <c r="AI45" i="51" s="1"/>
  <c r="AF45" i="51"/>
  <c r="AA45" i="51"/>
  <c r="Y45" i="51"/>
  <c r="AC45" i="51" s="1"/>
  <c r="T45" i="51"/>
  <c r="R45" i="51"/>
  <c r="M45" i="51"/>
  <c r="N45" i="51" s="1"/>
  <c r="K45" i="51"/>
  <c r="F45" i="51"/>
  <c r="G45" i="51" s="1"/>
  <c r="D45" i="51"/>
  <c r="AO44" i="51"/>
  <c r="AP44" i="51" s="1"/>
  <c r="AM44" i="51"/>
  <c r="AN44" i="51" s="1"/>
  <c r="AH44" i="51"/>
  <c r="AI44" i="51" s="1"/>
  <c r="AF44" i="51"/>
  <c r="AA44" i="51"/>
  <c r="AB44" i="51" s="1"/>
  <c r="Y44" i="51"/>
  <c r="T44" i="51"/>
  <c r="R44" i="51"/>
  <c r="M44" i="51"/>
  <c r="K44" i="51"/>
  <c r="L44" i="51" s="1"/>
  <c r="F44" i="51"/>
  <c r="D44" i="51"/>
  <c r="AO43" i="51"/>
  <c r="AP43" i="51" s="1"/>
  <c r="AM43" i="51"/>
  <c r="AQ43" i="51" s="1"/>
  <c r="AH43" i="51"/>
  <c r="AF43" i="51"/>
  <c r="AG43" i="51" s="1"/>
  <c r="AA43" i="51"/>
  <c r="AB43" i="51" s="1"/>
  <c r="Y43" i="51"/>
  <c r="T43" i="51"/>
  <c r="R43" i="51"/>
  <c r="M43" i="51"/>
  <c r="N43" i="51" s="1"/>
  <c r="K43" i="51"/>
  <c r="L43" i="51" s="1"/>
  <c r="F43" i="51"/>
  <c r="D43" i="51"/>
  <c r="E43" i="51" s="1"/>
  <c r="AO42" i="51"/>
  <c r="AP42" i="51" s="1"/>
  <c r="AM42" i="51"/>
  <c r="AH42" i="51"/>
  <c r="AI42" i="51" s="1"/>
  <c r="AF42" i="51"/>
  <c r="AJ42" i="51" s="1"/>
  <c r="AK42" i="51" s="1"/>
  <c r="AA42" i="51"/>
  <c r="Y42" i="51"/>
  <c r="Z42" i="51" s="1"/>
  <c r="T42" i="51"/>
  <c r="R42" i="51"/>
  <c r="M42" i="51"/>
  <c r="N42" i="51" s="1"/>
  <c r="K42" i="51"/>
  <c r="F42" i="51"/>
  <c r="G42" i="51" s="1"/>
  <c r="D42" i="51"/>
  <c r="H42" i="51" s="1"/>
  <c r="AO41" i="51"/>
  <c r="AP41" i="51" s="1"/>
  <c r="AM41" i="51"/>
  <c r="AH41" i="51"/>
  <c r="AI41" i="51" s="1"/>
  <c r="AF41" i="51"/>
  <c r="AA41" i="51"/>
  <c r="Y41" i="51"/>
  <c r="Z41" i="51" s="1"/>
  <c r="T41" i="51"/>
  <c r="U41" i="51" s="1"/>
  <c r="R41" i="51"/>
  <c r="M41" i="51"/>
  <c r="N41" i="51" s="1"/>
  <c r="K41" i="51"/>
  <c r="L41" i="51" s="1"/>
  <c r="F41" i="51"/>
  <c r="G41" i="51" s="1"/>
  <c r="D41" i="51"/>
  <c r="AO40" i="51"/>
  <c r="AP40" i="51" s="1"/>
  <c r="AM40" i="51"/>
  <c r="AN40" i="51" s="1"/>
  <c r="AH40" i="51"/>
  <c r="AI40" i="51" s="1"/>
  <c r="AF40" i="51"/>
  <c r="AA40" i="51"/>
  <c r="AB40" i="51" s="1"/>
  <c r="Y40" i="51"/>
  <c r="T40" i="51"/>
  <c r="R40" i="51"/>
  <c r="M40" i="51"/>
  <c r="K40" i="51"/>
  <c r="L40" i="51" s="1"/>
  <c r="F40" i="51"/>
  <c r="G40" i="51" s="1"/>
  <c r="D40" i="51"/>
  <c r="E40" i="51" s="1"/>
  <c r="AO39" i="51"/>
  <c r="AP39" i="51" s="1"/>
  <c r="AM39" i="51"/>
  <c r="AN39" i="51" s="1"/>
  <c r="AH39" i="51"/>
  <c r="AI39" i="51" s="1"/>
  <c r="AF39" i="51"/>
  <c r="AA39" i="51"/>
  <c r="AB39" i="51" s="1"/>
  <c r="Y39" i="51"/>
  <c r="T39" i="51"/>
  <c r="R39" i="51"/>
  <c r="M39" i="51"/>
  <c r="N39" i="51" s="1"/>
  <c r="K39" i="51"/>
  <c r="L39" i="51" s="1"/>
  <c r="F39" i="51"/>
  <c r="G39" i="51" s="1"/>
  <c r="D39" i="51"/>
  <c r="AO38" i="51"/>
  <c r="AP38" i="51" s="1"/>
  <c r="AM38" i="51"/>
  <c r="AH38" i="51"/>
  <c r="AI38" i="51" s="1"/>
  <c r="AF38" i="51"/>
  <c r="AG38" i="51" s="1"/>
  <c r="AA38" i="51"/>
  <c r="AB38" i="51" s="1"/>
  <c r="Y38" i="51"/>
  <c r="T38" i="51"/>
  <c r="R38" i="51"/>
  <c r="M38" i="51"/>
  <c r="N38" i="51" s="1"/>
  <c r="K38" i="51"/>
  <c r="L38" i="51" s="1"/>
  <c r="F38" i="51"/>
  <c r="D38" i="51"/>
  <c r="E38" i="51" s="1"/>
  <c r="AO37" i="51"/>
  <c r="AP37" i="51" s="1"/>
  <c r="AM37" i="51"/>
  <c r="AQ37" i="51" s="1"/>
  <c r="AH37" i="51"/>
  <c r="AI37" i="51" s="1"/>
  <c r="AF37" i="51"/>
  <c r="AG37" i="51" s="1"/>
  <c r="AA37" i="51"/>
  <c r="AB37" i="51" s="1"/>
  <c r="Y37" i="51"/>
  <c r="Z37" i="51" s="1"/>
  <c r="T37" i="51"/>
  <c r="R37" i="51"/>
  <c r="M37" i="51"/>
  <c r="N37" i="51" s="1"/>
  <c r="K37" i="51"/>
  <c r="F37" i="51"/>
  <c r="G37" i="51" s="1"/>
  <c r="D37" i="51"/>
  <c r="E37" i="51" s="1"/>
  <c r="AO36" i="51"/>
  <c r="AM36" i="51"/>
  <c r="AN36" i="51" s="1"/>
  <c r="AH36" i="51"/>
  <c r="AI36" i="51" s="1"/>
  <c r="AF36" i="51"/>
  <c r="AA36" i="51"/>
  <c r="AB36" i="51" s="1"/>
  <c r="Y36" i="51"/>
  <c r="T36" i="51"/>
  <c r="R36" i="51"/>
  <c r="S36" i="51" s="1"/>
  <c r="M36" i="51"/>
  <c r="N36" i="51" s="1"/>
  <c r="K36" i="51"/>
  <c r="F36" i="51"/>
  <c r="G36" i="51" s="1"/>
  <c r="D36" i="51"/>
  <c r="AO35" i="51"/>
  <c r="AP35" i="51" s="1"/>
  <c r="AM35" i="51"/>
  <c r="AN35" i="51" s="1"/>
  <c r="AH35" i="51"/>
  <c r="AI35" i="51" s="1"/>
  <c r="AF35" i="51"/>
  <c r="AG35" i="51" s="1"/>
  <c r="AA35" i="51"/>
  <c r="Y35" i="51"/>
  <c r="T35" i="51"/>
  <c r="R35" i="51"/>
  <c r="M35" i="51"/>
  <c r="N35" i="51" s="1"/>
  <c r="K35" i="51"/>
  <c r="L35" i="51" s="1"/>
  <c r="F35" i="51"/>
  <c r="G35" i="51" s="1"/>
  <c r="D35" i="51"/>
  <c r="E35" i="51" s="1"/>
  <c r="AO34" i="51"/>
  <c r="AP34" i="51" s="1"/>
  <c r="AM34" i="51"/>
  <c r="AN34" i="51" s="1"/>
  <c r="AH34" i="51"/>
  <c r="AI34" i="51" s="1"/>
  <c r="AF34" i="51"/>
  <c r="AG34" i="51" s="1"/>
  <c r="AA34" i="51"/>
  <c r="Y34" i="51"/>
  <c r="Z34" i="51" s="1"/>
  <c r="T34" i="51"/>
  <c r="R34" i="51"/>
  <c r="M34" i="51"/>
  <c r="N34" i="51" s="1"/>
  <c r="K34" i="51"/>
  <c r="F34" i="51"/>
  <c r="G34" i="51" s="1"/>
  <c r="D34" i="51"/>
  <c r="E34" i="51" s="1"/>
  <c r="AO33" i="51"/>
  <c r="AP33" i="51" s="1"/>
  <c r="AM33" i="51"/>
  <c r="AH33" i="51"/>
  <c r="AI33" i="51" s="1"/>
  <c r="AF33" i="51"/>
  <c r="AA33" i="51"/>
  <c r="Y33" i="51"/>
  <c r="T33" i="51"/>
  <c r="R33" i="51"/>
  <c r="S33" i="51" s="1"/>
  <c r="M33" i="51"/>
  <c r="N33" i="51" s="1"/>
  <c r="K33" i="51"/>
  <c r="F33" i="51"/>
  <c r="D33" i="51"/>
  <c r="E33" i="51" s="1"/>
  <c r="AO32" i="51"/>
  <c r="AP32" i="51" s="1"/>
  <c r="AM32" i="51"/>
  <c r="AN32" i="51" s="1"/>
  <c r="AH32" i="51"/>
  <c r="AI32" i="51" s="1"/>
  <c r="AF32" i="51"/>
  <c r="AA32" i="51"/>
  <c r="Y32" i="51"/>
  <c r="Z32" i="51" s="1"/>
  <c r="T32" i="51"/>
  <c r="R32" i="51"/>
  <c r="V32" i="51" s="1"/>
  <c r="M32" i="51"/>
  <c r="K32" i="51"/>
  <c r="L32" i="51" s="1"/>
  <c r="F32" i="51"/>
  <c r="D32" i="51"/>
  <c r="E32" i="51" s="1"/>
  <c r="AO31" i="51"/>
  <c r="AP31" i="51" s="1"/>
  <c r="AM31" i="51"/>
  <c r="AN31" i="51" s="1"/>
  <c r="AH31" i="51"/>
  <c r="AI31" i="51" s="1"/>
  <c r="AF31" i="51"/>
  <c r="AA31" i="51"/>
  <c r="AB31" i="51" s="1"/>
  <c r="Y31" i="51"/>
  <c r="T31" i="51"/>
  <c r="R31" i="51"/>
  <c r="M31" i="51"/>
  <c r="N31" i="51" s="1"/>
  <c r="K31" i="51"/>
  <c r="O31" i="51" s="1"/>
  <c r="F31" i="51"/>
  <c r="D31" i="51"/>
  <c r="E31" i="51" s="1"/>
  <c r="AO30" i="51"/>
  <c r="AP30" i="51" s="1"/>
  <c r="AM30" i="51"/>
  <c r="AN30" i="51" s="1"/>
  <c r="AH30" i="51"/>
  <c r="AI30" i="51" s="1"/>
  <c r="AF30" i="51"/>
  <c r="AA30" i="51"/>
  <c r="Y30" i="51"/>
  <c r="Z30" i="51" s="1"/>
  <c r="T30" i="51"/>
  <c r="R30" i="51"/>
  <c r="M30" i="51"/>
  <c r="N30" i="51" s="1"/>
  <c r="K30" i="51"/>
  <c r="L30" i="51" s="1"/>
  <c r="F30" i="51"/>
  <c r="G30" i="51" s="1"/>
  <c r="D30" i="51"/>
  <c r="H30" i="51" s="1"/>
  <c r="AO29" i="51"/>
  <c r="AP29" i="51" s="1"/>
  <c r="AM29" i="51"/>
  <c r="AH29" i="51"/>
  <c r="AF29" i="51"/>
  <c r="AG29" i="51" s="1"/>
  <c r="AA29" i="51"/>
  <c r="AB29" i="51" s="1"/>
  <c r="Y29" i="51"/>
  <c r="Z29" i="51" s="1"/>
  <c r="T29" i="51"/>
  <c r="R29" i="51"/>
  <c r="V29" i="51" s="1"/>
  <c r="M29" i="51"/>
  <c r="N29" i="51" s="1"/>
  <c r="K29" i="51"/>
  <c r="F29" i="51"/>
  <c r="D29" i="51"/>
  <c r="AO28" i="51"/>
  <c r="AP28" i="51" s="1"/>
  <c r="AM28" i="51"/>
  <c r="AH28" i="51"/>
  <c r="AI28" i="51" s="1"/>
  <c r="AF28" i="51"/>
  <c r="AJ28" i="51" s="1"/>
  <c r="AA28" i="51"/>
  <c r="Y28" i="51"/>
  <c r="Z28" i="51" s="1"/>
  <c r="T28" i="51"/>
  <c r="R28" i="51"/>
  <c r="M28" i="51"/>
  <c r="N28" i="51" s="1"/>
  <c r="K28" i="51"/>
  <c r="L28" i="51" s="1"/>
  <c r="F28" i="51"/>
  <c r="G28" i="51" s="1"/>
  <c r="D28" i="51"/>
  <c r="E28" i="51" s="1"/>
  <c r="AO27" i="51"/>
  <c r="AM27" i="51"/>
  <c r="AN27" i="51" s="1"/>
  <c r="AH27" i="51"/>
  <c r="AI27" i="51" s="1"/>
  <c r="AF27" i="51"/>
  <c r="AG27" i="51" s="1"/>
  <c r="AA27" i="51"/>
  <c r="AB27" i="51" s="1"/>
  <c r="Y27" i="51"/>
  <c r="Z27" i="51" s="1"/>
  <c r="T27" i="51"/>
  <c r="R27" i="51"/>
  <c r="S27" i="51" s="1"/>
  <c r="M27" i="51"/>
  <c r="N27" i="51" s="1"/>
  <c r="K27" i="51"/>
  <c r="L27" i="51" s="1"/>
  <c r="F27" i="51"/>
  <c r="G27" i="51" s="1"/>
  <c r="D27" i="51"/>
  <c r="AO26" i="51"/>
  <c r="AM26" i="51"/>
  <c r="AN26" i="51" s="1"/>
  <c r="AH26" i="51"/>
  <c r="AI26" i="51" s="1"/>
  <c r="AF26" i="51"/>
  <c r="AG26" i="51" s="1"/>
  <c r="AA26" i="51"/>
  <c r="Y26" i="51"/>
  <c r="Z26" i="51" s="1"/>
  <c r="T26" i="51"/>
  <c r="R26" i="51"/>
  <c r="M26" i="51"/>
  <c r="N26" i="51" s="1"/>
  <c r="K26" i="51"/>
  <c r="F26" i="51"/>
  <c r="G26" i="51" s="1"/>
  <c r="D26" i="51"/>
  <c r="E26" i="51" s="1"/>
  <c r="AO25" i="51"/>
  <c r="AP25" i="51" s="1"/>
  <c r="AM25" i="51"/>
  <c r="AQ25" i="51" s="1"/>
  <c r="AH25" i="51"/>
  <c r="AI25" i="51" s="1"/>
  <c r="AF25" i="51"/>
  <c r="AA25" i="51"/>
  <c r="AB25" i="51" s="1"/>
  <c r="Y25" i="51"/>
  <c r="T25" i="51"/>
  <c r="R25" i="51"/>
  <c r="V25" i="51" s="1"/>
  <c r="M25" i="51"/>
  <c r="N25" i="51" s="1"/>
  <c r="K25" i="51"/>
  <c r="F25" i="51"/>
  <c r="G25" i="51" s="1"/>
  <c r="D25" i="51"/>
  <c r="E25" i="51" s="1"/>
  <c r="AO24" i="51"/>
  <c r="AP24" i="51" s="1"/>
  <c r="AM24" i="51"/>
  <c r="AN24" i="51" s="1"/>
  <c r="AH24" i="51"/>
  <c r="AI24" i="51" s="1"/>
  <c r="AF24" i="51"/>
  <c r="AA24" i="51"/>
  <c r="AB24" i="51" s="1"/>
  <c r="Y24" i="51"/>
  <c r="Z24" i="51" s="1"/>
  <c r="T24" i="51"/>
  <c r="R24" i="51"/>
  <c r="M24" i="51"/>
  <c r="N24" i="51" s="1"/>
  <c r="K24" i="51"/>
  <c r="O24" i="51" s="1"/>
  <c r="F24" i="51"/>
  <c r="G24" i="51" s="1"/>
  <c r="D24" i="51"/>
  <c r="E24" i="51" s="1"/>
  <c r="AO23" i="51"/>
  <c r="AP23" i="51" s="1"/>
  <c r="AM23" i="51"/>
  <c r="AN23" i="51" s="1"/>
  <c r="AH23" i="51"/>
  <c r="AI23" i="51" s="1"/>
  <c r="AF23" i="51"/>
  <c r="AG23" i="51" s="1"/>
  <c r="AA23" i="51"/>
  <c r="AB23" i="51" s="1"/>
  <c r="Y23" i="51"/>
  <c r="Z23" i="51" s="1"/>
  <c r="T23" i="51"/>
  <c r="R23" i="51"/>
  <c r="S23" i="51" s="1"/>
  <c r="M23" i="51"/>
  <c r="N23" i="51" s="1"/>
  <c r="K23" i="51"/>
  <c r="F23" i="51"/>
  <c r="D23" i="51"/>
  <c r="E23" i="51" s="1"/>
  <c r="AO22" i="51"/>
  <c r="AP22" i="51" s="1"/>
  <c r="AM22" i="51"/>
  <c r="AH22" i="51"/>
  <c r="AI22" i="51" s="1"/>
  <c r="AF22" i="51"/>
  <c r="AG22" i="51" s="1"/>
  <c r="AA22" i="51"/>
  <c r="Y22" i="51"/>
  <c r="Z22" i="51" s="1"/>
  <c r="T22" i="51"/>
  <c r="R22" i="51"/>
  <c r="S22" i="51" s="1"/>
  <c r="M22" i="51"/>
  <c r="N22" i="51" s="1"/>
  <c r="K22" i="51"/>
  <c r="O22" i="51" s="1"/>
  <c r="F22" i="51"/>
  <c r="G22" i="51" s="1"/>
  <c r="D22" i="51"/>
  <c r="E22" i="51" s="1"/>
  <c r="AO21" i="51"/>
  <c r="AP21" i="51" s="1"/>
  <c r="AM21" i="51"/>
  <c r="AH21" i="51"/>
  <c r="AI21" i="51" s="1"/>
  <c r="AF21" i="51"/>
  <c r="AG21" i="51" s="1"/>
  <c r="AA21" i="51"/>
  <c r="Y21" i="51"/>
  <c r="Z21" i="51" s="1"/>
  <c r="T21" i="51"/>
  <c r="R21" i="51"/>
  <c r="M21" i="51"/>
  <c r="N21" i="51" s="1"/>
  <c r="K21" i="51"/>
  <c r="O21" i="51" s="1"/>
  <c r="F21" i="51"/>
  <c r="G21" i="51" s="1"/>
  <c r="D21" i="51"/>
  <c r="E21" i="51" s="1"/>
  <c r="AO20" i="51"/>
  <c r="AM20" i="51"/>
  <c r="AN20" i="51" s="1"/>
  <c r="AH20" i="51"/>
  <c r="AI20" i="51" s="1"/>
  <c r="AF20" i="51"/>
  <c r="AG20" i="51" s="1"/>
  <c r="AA20" i="51"/>
  <c r="Y20" i="51"/>
  <c r="Z20" i="51" s="1"/>
  <c r="T20" i="51"/>
  <c r="R20" i="51"/>
  <c r="V20" i="51" s="1"/>
  <c r="M20" i="51"/>
  <c r="N20" i="51" s="1"/>
  <c r="K20" i="51"/>
  <c r="O20" i="51" s="1"/>
  <c r="F20" i="51"/>
  <c r="D20" i="51"/>
  <c r="AT20" i="51" s="1"/>
  <c r="AO15" i="51"/>
  <c r="AM15" i="51"/>
  <c r="AQ15" i="51" s="1"/>
  <c r="AH15" i="51"/>
  <c r="AF15" i="51"/>
  <c r="AA15" i="51"/>
  <c r="Y15" i="51"/>
  <c r="T15" i="51"/>
  <c r="R15" i="51"/>
  <c r="M15" i="51"/>
  <c r="K15" i="51"/>
  <c r="O15" i="51" s="1"/>
  <c r="F15" i="51"/>
  <c r="D15" i="51"/>
  <c r="H15" i="51" s="1"/>
  <c r="AO14" i="51"/>
  <c r="AM14" i="51"/>
  <c r="AH14" i="51"/>
  <c r="AF14" i="51"/>
  <c r="AJ14" i="51" s="1"/>
  <c r="AA14" i="51"/>
  <c r="Y14" i="51"/>
  <c r="T14" i="51"/>
  <c r="R14" i="51"/>
  <c r="M14" i="51"/>
  <c r="K14" i="51"/>
  <c r="F14" i="51"/>
  <c r="D14" i="51"/>
  <c r="AT14" i="51" s="1"/>
  <c r="AO13" i="51"/>
  <c r="AM13" i="51"/>
  <c r="AQ13" i="51" s="1"/>
  <c r="AH13" i="51"/>
  <c r="AF13" i="51"/>
  <c r="AA13" i="51"/>
  <c r="Y13" i="51"/>
  <c r="T13" i="51"/>
  <c r="R13" i="51"/>
  <c r="M13" i="51"/>
  <c r="K13" i="51"/>
  <c r="O13" i="51" s="1"/>
  <c r="F13" i="51"/>
  <c r="D13" i="51"/>
  <c r="AO12" i="51"/>
  <c r="AM12" i="51"/>
  <c r="AH12" i="51"/>
  <c r="AF12" i="51"/>
  <c r="AA12" i="51"/>
  <c r="Y12" i="51"/>
  <c r="AC12" i="51" s="1"/>
  <c r="T12" i="51"/>
  <c r="R12" i="51"/>
  <c r="M12" i="51"/>
  <c r="K12" i="51"/>
  <c r="F12" i="51"/>
  <c r="AV12" i="51" s="1"/>
  <c r="D12" i="51"/>
  <c r="H12" i="51" s="1"/>
  <c r="AO11" i="51"/>
  <c r="AM11" i="51"/>
  <c r="AQ11" i="51" s="1"/>
  <c r="AH11" i="51"/>
  <c r="AF11" i="51"/>
  <c r="AJ11" i="51" s="1"/>
  <c r="AA11" i="51"/>
  <c r="Y11" i="51"/>
  <c r="T11" i="51"/>
  <c r="R11" i="51"/>
  <c r="M11" i="51"/>
  <c r="K11" i="51"/>
  <c r="O11" i="51" s="1"/>
  <c r="F11" i="51"/>
  <c r="D11" i="51"/>
  <c r="H11" i="51" s="1"/>
  <c r="AX9" i="51"/>
  <c r="AO8" i="51"/>
  <c r="AO10" i="51" s="1"/>
  <c r="AO16" i="51" s="1"/>
  <c r="AM8" i="51"/>
  <c r="AM10" i="51" s="1"/>
  <c r="AH8" i="51"/>
  <c r="AH10" i="51" s="1"/>
  <c r="AF8" i="51"/>
  <c r="AF10" i="51" s="1"/>
  <c r="AA8" i="51"/>
  <c r="AA10" i="51" s="1"/>
  <c r="Y8" i="51"/>
  <c r="Y10" i="51" s="1"/>
  <c r="Y112" i="51" s="1"/>
  <c r="T8" i="51"/>
  <c r="T10" i="51" s="1"/>
  <c r="R8" i="51"/>
  <c r="R10" i="51" s="1"/>
  <c r="M8" i="51"/>
  <c r="M10" i="51" s="1"/>
  <c r="K8" i="51"/>
  <c r="O8" i="51" s="1"/>
  <c r="O10" i="51" s="1"/>
  <c r="F8" i="51"/>
  <c r="F10" i="51" s="1"/>
  <c r="F112" i="51" s="1"/>
  <c r="D8" i="51"/>
  <c r="D10" i="51" s="1"/>
  <c r="AQ26" i="51" l="1"/>
  <c r="AQ27" i="51"/>
  <c r="AC28" i="51"/>
  <c r="AQ36" i="51"/>
  <c r="O48" i="51"/>
  <c r="AJ52" i="51"/>
  <c r="O58" i="51"/>
  <c r="O62" i="51"/>
  <c r="Z66" i="51"/>
  <c r="AC66" i="51"/>
  <c r="AC67" i="51"/>
  <c r="AJ76" i="51"/>
  <c r="AG76" i="51"/>
  <c r="AJ87" i="51"/>
  <c r="AN87" i="51"/>
  <c r="AQ87" i="51"/>
  <c r="AV90" i="51"/>
  <c r="G90" i="51"/>
  <c r="V90" i="51"/>
  <c r="Z93" i="51"/>
  <c r="AC93" i="51"/>
  <c r="O111" i="51"/>
  <c r="H32" i="51"/>
  <c r="H38" i="51"/>
  <c r="AC56" i="51"/>
  <c r="S100" i="51"/>
  <c r="AG46" i="51"/>
  <c r="AJ29" i="51"/>
  <c r="AJ82" i="51"/>
  <c r="H22" i="51"/>
  <c r="H72" i="51"/>
  <c r="AJ98" i="51"/>
  <c r="O85" i="51"/>
  <c r="P85" i="51" s="1"/>
  <c r="L87" i="51"/>
  <c r="O98" i="51"/>
  <c r="AT39" i="51"/>
  <c r="AQ84" i="51"/>
  <c r="V85" i="51"/>
  <c r="AT98" i="51"/>
  <c r="AC99" i="51"/>
  <c r="E20" i="51"/>
  <c r="N58" i="51"/>
  <c r="V59" i="51"/>
  <c r="AV76" i="51"/>
  <c r="V83" i="51"/>
  <c r="L93" i="51"/>
  <c r="U47" i="51"/>
  <c r="AC11" i="51"/>
  <c r="AC13" i="51"/>
  <c r="AC15" i="51"/>
  <c r="L24" i="51"/>
  <c r="AJ24" i="51"/>
  <c r="AK24" i="51" s="1"/>
  <c r="O25" i="51"/>
  <c r="P25" i="51" s="1"/>
  <c r="O27" i="51"/>
  <c r="P27" i="51" s="1"/>
  <c r="AB30" i="51"/>
  <c r="O32" i="51"/>
  <c r="P32" i="51" s="1"/>
  <c r="V33" i="51"/>
  <c r="O38" i="51"/>
  <c r="P38" i="51" s="1"/>
  <c r="AC39" i="51"/>
  <c r="V44" i="51"/>
  <c r="V45" i="51"/>
  <c r="AB49" i="51"/>
  <c r="H51" i="51"/>
  <c r="S54" i="51"/>
  <c r="AJ56" i="51"/>
  <c r="AK56" i="51" s="1"/>
  <c r="L57" i="51"/>
  <c r="V58" i="51"/>
  <c r="O67" i="51"/>
  <c r="P67" i="51" s="1"/>
  <c r="AQ69" i="51"/>
  <c r="AN70" i="51"/>
  <c r="S71" i="51"/>
  <c r="AQ71" i="51"/>
  <c r="H77" i="51"/>
  <c r="AB79" i="51"/>
  <c r="AJ81" i="51"/>
  <c r="AK81" i="51" s="1"/>
  <c r="V82" i="51"/>
  <c r="AQ82" i="51"/>
  <c r="AC83" i="51"/>
  <c r="Z87" i="51"/>
  <c r="AB89" i="51"/>
  <c r="AC90" i="51"/>
  <c r="AB91" i="51"/>
  <c r="O106" i="51"/>
  <c r="AQ106" i="51"/>
  <c r="AC107" i="51"/>
  <c r="O110" i="51"/>
  <c r="E50" i="51"/>
  <c r="AJ22" i="51"/>
  <c r="AK22" i="51" s="1"/>
  <c r="S69" i="51"/>
  <c r="L31" i="51"/>
  <c r="AV33" i="51"/>
  <c r="AB33" i="51"/>
  <c r="AJ34" i="51"/>
  <c r="AK34" i="51" s="1"/>
  <c r="S35" i="51"/>
  <c r="AN37" i="51"/>
  <c r="S40" i="51"/>
  <c r="Z45" i="51"/>
  <c r="AN51" i="51"/>
  <c r="O52" i="51"/>
  <c r="P52" i="51" s="1"/>
  <c r="AQ53" i="51"/>
  <c r="AB59" i="51"/>
  <c r="S62" i="51"/>
  <c r="AN62" i="51"/>
  <c r="S68" i="51"/>
  <c r="E72" i="51"/>
  <c r="AB72" i="51"/>
  <c r="AJ75" i="51"/>
  <c r="O77" i="51"/>
  <c r="P77" i="51" s="1"/>
  <c r="V78" i="51"/>
  <c r="AJ79" i="51"/>
  <c r="V80" i="51"/>
  <c r="AG88" i="51"/>
  <c r="AT29" i="51"/>
  <c r="U21" i="51"/>
  <c r="U22" i="51"/>
  <c r="S25" i="51"/>
  <c r="AT27" i="51"/>
  <c r="V27" i="51"/>
  <c r="G33" i="51"/>
  <c r="U35" i="51"/>
  <c r="S37" i="51"/>
  <c r="AQ40" i="51"/>
  <c r="AG42" i="51"/>
  <c r="AB45" i="51"/>
  <c r="AI52" i="51"/>
  <c r="H55" i="51"/>
  <c r="AJ60" i="51"/>
  <c r="AK60" i="51" s="1"/>
  <c r="U62" i="51"/>
  <c r="S67" i="51"/>
  <c r="U68" i="51"/>
  <c r="S77" i="51"/>
  <c r="AB82" i="51"/>
  <c r="O92" i="51"/>
  <c r="AB98" i="51"/>
  <c r="S66" i="51"/>
  <c r="O80" i="51"/>
  <c r="AQ85" i="51"/>
  <c r="H91" i="51"/>
  <c r="U20" i="51"/>
  <c r="AQ23" i="51"/>
  <c r="AB26" i="51"/>
  <c r="AB32" i="51"/>
  <c r="S34" i="51"/>
  <c r="V40" i="51"/>
  <c r="AB41" i="51"/>
  <c r="L47" i="51"/>
  <c r="S49" i="51"/>
  <c r="AB54" i="51"/>
  <c r="AB69" i="51"/>
  <c r="AB70" i="51"/>
  <c r="AB71" i="51"/>
  <c r="AG72" i="51"/>
  <c r="S76" i="51"/>
  <c r="AB78" i="51"/>
  <c r="AB85" i="51"/>
  <c r="S90" i="51"/>
  <c r="AJ91" i="51"/>
  <c r="AB94" i="51"/>
  <c r="Z99" i="51"/>
  <c r="AB100" i="51"/>
  <c r="AC110" i="51"/>
  <c r="AJ26" i="51"/>
  <c r="AC34" i="51"/>
  <c r="S45" i="51"/>
  <c r="AC30" i="51"/>
  <c r="S78" i="51"/>
  <c r="S81" i="51"/>
  <c r="AV14" i="51"/>
  <c r="AX14" i="51" s="1"/>
  <c r="AB21" i="51"/>
  <c r="AB22" i="51"/>
  <c r="H26" i="51"/>
  <c r="V30" i="51"/>
  <c r="AB35" i="51"/>
  <c r="AJ44" i="51"/>
  <c r="AK44" i="51" s="1"/>
  <c r="O45" i="51"/>
  <c r="P45" i="51" s="1"/>
  <c r="AJ47" i="51"/>
  <c r="U49" i="51"/>
  <c r="AB66" i="51"/>
  <c r="AT67" i="51"/>
  <c r="AJ69" i="51"/>
  <c r="AK69" i="51" s="1"/>
  <c r="O70" i="51"/>
  <c r="P70" i="51" s="1"/>
  <c r="AQ76" i="51"/>
  <c r="V77" i="51"/>
  <c r="AB80" i="51"/>
  <c r="O82" i="51"/>
  <c r="P82" i="51" s="1"/>
  <c r="V84" i="51"/>
  <c r="AJ84" i="51"/>
  <c r="AQ91" i="51"/>
  <c r="AB93" i="51"/>
  <c r="V105" i="51"/>
  <c r="AH112" i="51"/>
  <c r="AH16" i="51"/>
  <c r="O26" i="51"/>
  <c r="P26" i="51" s="1"/>
  <c r="L26" i="51"/>
  <c r="AJ30" i="51"/>
  <c r="AK30" i="51" s="1"/>
  <c r="AG30" i="51"/>
  <c r="V48" i="51"/>
  <c r="S48" i="51"/>
  <c r="V50" i="51"/>
  <c r="S50" i="51"/>
  <c r="U54" i="51"/>
  <c r="AG57" i="51"/>
  <c r="AJ57" i="51"/>
  <c r="AK57" i="51" s="1"/>
  <c r="AC76" i="51"/>
  <c r="Z76" i="51"/>
  <c r="U80" i="51"/>
  <c r="U82" i="51"/>
  <c r="U83" i="51"/>
  <c r="AT84" i="51"/>
  <c r="U84" i="51"/>
  <c r="AJ8" i="51"/>
  <c r="AG36" i="51"/>
  <c r="AJ36" i="51"/>
  <c r="AK36" i="51" s="1"/>
  <c r="AT46" i="51"/>
  <c r="H46" i="51"/>
  <c r="E46" i="51"/>
  <c r="AQ52" i="51"/>
  <c r="AN52" i="51"/>
  <c r="AM16" i="51"/>
  <c r="AM112" i="51" s="1"/>
  <c r="H14" i="51"/>
  <c r="AT15" i="51"/>
  <c r="S24" i="51"/>
  <c r="V24" i="51"/>
  <c r="AN47" i="51"/>
  <c r="AN58" i="51"/>
  <c r="AQ58" i="51"/>
  <c r="U67" i="51"/>
  <c r="V68" i="51"/>
  <c r="AT69" i="51"/>
  <c r="Z72" i="51"/>
  <c r="AC72" i="51"/>
  <c r="O76" i="51"/>
  <c r="P76" i="51" s="1"/>
  <c r="L76" i="51"/>
  <c r="AC86" i="51"/>
  <c r="Z86" i="51"/>
  <c r="AN94" i="51"/>
  <c r="AQ94" i="51"/>
  <c r="V21" i="51"/>
  <c r="S21" i="51"/>
  <c r="AJ12" i="51"/>
  <c r="O12" i="51"/>
  <c r="AQ12" i="51"/>
  <c r="O14" i="51"/>
  <c r="AQ14" i="51"/>
  <c r="AJ20" i="51"/>
  <c r="U24" i="51"/>
  <c r="U26" i="51"/>
  <c r="V28" i="51"/>
  <c r="S28" i="51"/>
  <c r="AQ33" i="51"/>
  <c r="E41" i="51"/>
  <c r="H41" i="51"/>
  <c r="O43" i="51"/>
  <c r="P43" i="51" s="1"/>
  <c r="AC49" i="51"/>
  <c r="Z49" i="51"/>
  <c r="AG55" i="51"/>
  <c r="S58" i="51"/>
  <c r="AV69" i="51"/>
  <c r="U94" i="51"/>
  <c r="L20" i="51"/>
  <c r="L56" i="51"/>
  <c r="O56" i="51"/>
  <c r="P56" i="51" s="1"/>
  <c r="U91" i="51"/>
  <c r="U99" i="51"/>
  <c r="U86" i="51"/>
  <c r="U87" i="51"/>
  <c r="U51" i="51"/>
  <c r="U53" i="51"/>
  <c r="U27" i="51"/>
  <c r="U93" i="51"/>
  <c r="U29" i="51"/>
  <c r="U28" i="51"/>
  <c r="AV11" i="51"/>
  <c r="AJ13" i="51"/>
  <c r="AC31" i="51"/>
  <c r="Z40" i="51"/>
  <c r="AC40" i="51"/>
  <c r="AT57" i="51"/>
  <c r="AN92" i="51"/>
  <c r="AQ92" i="51"/>
  <c r="AQ99" i="51"/>
  <c r="AN99" i="51"/>
  <c r="AT107" i="51"/>
  <c r="H107" i="51"/>
  <c r="V69" i="51"/>
  <c r="U69" i="51"/>
  <c r="AC84" i="51"/>
  <c r="Z84" i="51"/>
  <c r="H88" i="51"/>
  <c r="AT88" i="51"/>
  <c r="U25" i="51"/>
  <c r="U33" i="51"/>
  <c r="U43" i="51"/>
  <c r="U57" i="51"/>
  <c r="G60" i="51"/>
  <c r="AV60" i="51"/>
  <c r="H67" i="51"/>
  <c r="G67" i="51"/>
  <c r="E94" i="51"/>
  <c r="H94" i="51"/>
  <c r="AT8" i="51"/>
  <c r="AC8" i="51"/>
  <c r="V14" i="51"/>
  <c r="AV15" i="51"/>
  <c r="AV20" i="51"/>
  <c r="AX20" i="51" s="1"/>
  <c r="L23" i="51"/>
  <c r="O23" i="51"/>
  <c r="P23" i="51" s="1"/>
  <c r="Z25" i="51"/>
  <c r="AC25" i="51"/>
  <c r="AP27" i="51"/>
  <c r="AV29" i="51"/>
  <c r="AV31" i="51"/>
  <c r="AJ38" i="51"/>
  <c r="AK38" i="51" s="1"/>
  <c r="U39" i="51"/>
  <c r="O51" i="51"/>
  <c r="P51" i="51" s="1"/>
  <c r="L51" i="51"/>
  <c r="H60" i="51"/>
  <c r="U75" i="51"/>
  <c r="AC78" i="51"/>
  <c r="Z78" i="51"/>
  <c r="AQ22" i="51"/>
  <c r="AN22" i="51"/>
  <c r="AV13" i="51"/>
  <c r="AJ15" i="51"/>
  <c r="G20" i="51"/>
  <c r="AB28" i="51"/>
  <c r="AC33" i="51"/>
  <c r="Z33" i="51"/>
  <c r="S38" i="51"/>
  <c r="V38" i="51"/>
  <c r="S46" i="51"/>
  <c r="AJ50" i="51"/>
  <c r="AK50" i="51" s="1"/>
  <c r="AT76" i="51"/>
  <c r="AX76" i="51" s="1"/>
  <c r="U76" i="51"/>
  <c r="L79" i="51"/>
  <c r="O79" i="51"/>
  <c r="AI79" i="51"/>
  <c r="AG100" i="51"/>
  <c r="AJ100" i="51"/>
  <c r="AK100" i="51" s="1"/>
  <c r="AK28" i="51"/>
  <c r="AX29" i="51"/>
  <c r="AC29" i="51"/>
  <c r="O30" i="51"/>
  <c r="P30" i="51" s="1"/>
  <c r="AJ32" i="51"/>
  <c r="AK32" i="51" s="1"/>
  <c r="H33" i="51"/>
  <c r="U34" i="51"/>
  <c r="U37" i="51"/>
  <c r="U38" i="51"/>
  <c r="U42" i="51"/>
  <c r="AJ43" i="51"/>
  <c r="AK43" i="51" s="1"/>
  <c r="O44" i="51"/>
  <c r="P44" i="51" s="1"/>
  <c r="U46" i="51"/>
  <c r="U52" i="51"/>
  <c r="O53" i="51"/>
  <c r="P53" i="51" s="1"/>
  <c r="U58" i="51"/>
  <c r="AC60" i="51"/>
  <c r="AJ67" i="51"/>
  <c r="AK67" i="51" s="1"/>
  <c r="H70" i="51"/>
  <c r="AJ71" i="51"/>
  <c r="U92" i="51"/>
  <c r="AI100" i="51"/>
  <c r="AC106" i="51"/>
  <c r="AV110" i="51"/>
  <c r="AQ110" i="51"/>
  <c r="AC111" i="51"/>
  <c r="AQ21" i="51"/>
  <c r="L22" i="51"/>
  <c r="E27" i="51"/>
  <c r="AG28" i="51"/>
  <c r="E29" i="51"/>
  <c r="S29" i="51"/>
  <c r="AT34" i="51"/>
  <c r="U36" i="51"/>
  <c r="Z39" i="51"/>
  <c r="E42" i="51"/>
  <c r="L45" i="51"/>
  <c r="U48" i="51"/>
  <c r="U50" i="51"/>
  <c r="Z54" i="51"/>
  <c r="AG56" i="51"/>
  <c r="AV58" i="51"/>
  <c r="Y73" i="51"/>
  <c r="AN76" i="51"/>
  <c r="L78" i="51"/>
  <c r="AN78" i="51"/>
  <c r="AG80" i="51"/>
  <c r="AG82" i="51"/>
  <c r="AN84" i="51"/>
  <c r="U89" i="51"/>
  <c r="AJ93" i="51"/>
  <c r="U98" i="51"/>
  <c r="AT22" i="51"/>
  <c r="V23" i="51"/>
  <c r="H29" i="51"/>
  <c r="E30" i="51"/>
  <c r="AD34" i="51"/>
  <c r="V36" i="51"/>
  <c r="AC41" i="51"/>
  <c r="AD41" i="51" s="1"/>
  <c r="AN43" i="51"/>
  <c r="S44" i="51"/>
  <c r="AC46" i="51"/>
  <c r="AD46" i="51" s="1"/>
  <c r="AJ51" i="51"/>
  <c r="AK51" i="51" s="1"/>
  <c r="S53" i="51"/>
  <c r="O54" i="51"/>
  <c r="P54" i="51" s="1"/>
  <c r="U55" i="51"/>
  <c r="AC58" i="51"/>
  <c r="AD58" i="51" s="1"/>
  <c r="AD67" i="51"/>
  <c r="Z69" i="51"/>
  <c r="L70" i="51"/>
  <c r="AT70" i="51"/>
  <c r="U79" i="51"/>
  <c r="AQ79" i="51"/>
  <c r="H81" i="51"/>
  <c r="AT82" i="51"/>
  <c r="Z83" i="51"/>
  <c r="O86" i="51"/>
  <c r="P86" i="51" s="1"/>
  <c r="AC89" i="51"/>
  <c r="AD89" i="51" s="1"/>
  <c r="AG93" i="51"/>
  <c r="AQ98" i="51"/>
  <c r="O107" i="51"/>
  <c r="AT23" i="51"/>
  <c r="AC24" i="51"/>
  <c r="AD24" i="51" s="1"/>
  <c r="V26" i="51"/>
  <c r="G29" i="51"/>
  <c r="AK29" i="51"/>
  <c r="U30" i="51"/>
  <c r="S32" i="51"/>
  <c r="H34" i="51"/>
  <c r="V35" i="51"/>
  <c r="AV35" i="51"/>
  <c r="AC37" i="51"/>
  <c r="AD37" i="51" s="1"/>
  <c r="AV40" i="51"/>
  <c r="U44" i="51"/>
  <c r="AQ44" i="51"/>
  <c r="AV50" i="51"/>
  <c r="AV55" i="51"/>
  <c r="U56" i="51"/>
  <c r="AN57" i="51"/>
  <c r="V60" i="51"/>
  <c r="AB67" i="51"/>
  <c r="O68" i="51"/>
  <c r="P68" i="51" s="1"/>
  <c r="L69" i="51"/>
  <c r="E76" i="51"/>
  <c r="U77" i="51"/>
  <c r="AQ77" i="51"/>
  <c r="AC79" i="51"/>
  <c r="AD79" i="51" s="1"/>
  <c r="AT81" i="51"/>
  <c r="AC81" i="51"/>
  <c r="E82" i="51"/>
  <c r="AT87" i="51"/>
  <c r="AV106" i="51"/>
  <c r="V22" i="51"/>
  <c r="U23" i="51"/>
  <c r="AJ25" i="51"/>
  <c r="AK25" i="51" s="1"/>
  <c r="AK26" i="51"/>
  <c r="AQ28" i="51"/>
  <c r="O29" i="51"/>
  <c r="P29" i="51" s="1"/>
  <c r="AI29" i="51"/>
  <c r="AT31" i="51"/>
  <c r="AX31" i="51" s="1"/>
  <c r="AQ31" i="51"/>
  <c r="U32" i="51"/>
  <c r="AQ32" i="51"/>
  <c r="H35" i="51"/>
  <c r="AT36" i="51"/>
  <c r="AC43" i="51"/>
  <c r="AD43" i="51" s="1"/>
  <c r="AV46" i="51"/>
  <c r="AT47" i="51"/>
  <c r="AQ48" i="51"/>
  <c r="U60" i="51"/>
  <c r="AJ78" i="51"/>
  <c r="AK78" i="51" s="1"/>
  <c r="AV80" i="51"/>
  <c r="AC80" i="51"/>
  <c r="AD80" i="51" s="1"/>
  <c r="AQ80" i="51"/>
  <c r="E84" i="51"/>
  <c r="S84" i="51"/>
  <c r="AJ86" i="51"/>
  <c r="AK86" i="51" s="1"/>
  <c r="H98" i="51"/>
  <c r="AT105" i="51"/>
  <c r="AQ107" i="51"/>
  <c r="AV23" i="51"/>
  <c r="AX23" i="51" s="1"/>
  <c r="AC23" i="51"/>
  <c r="AD23" i="51" s="1"/>
  <c r="AV25" i="51"/>
  <c r="AG25" i="51"/>
  <c r="AC27" i="51"/>
  <c r="AD27" i="51" s="1"/>
  <c r="AN28" i="51"/>
  <c r="L29" i="51"/>
  <c r="AQ29" i="51"/>
  <c r="AQ30" i="51"/>
  <c r="U31" i="51"/>
  <c r="O35" i="51"/>
  <c r="P35" i="51" s="1"/>
  <c r="O37" i="51"/>
  <c r="P37" i="51" s="1"/>
  <c r="U40" i="51"/>
  <c r="AT41" i="51"/>
  <c r="Z43" i="51"/>
  <c r="AK47" i="51"/>
  <c r="AK52" i="51"/>
  <c r="AP53" i="51"/>
  <c r="AJ58" i="51"/>
  <c r="AK58" i="51" s="1"/>
  <c r="AC59" i="51"/>
  <c r="AD59" i="51" s="1"/>
  <c r="AJ62" i="51"/>
  <c r="AK62" i="51" s="1"/>
  <c r="V67" i="51"/>
  <c r="AJ70" i="51"/>
  <c r="AC71" i="51"/>
  <c r="AD71" i="51" s="1"/>
  <c r="G76" i="51"/>
  <c r="AG78" i="51"/>
  <c r="Z80" i="51"/>
  <c r="AC82" i="51"/>
  <c r="AD82" i="51" s="1"/>
  <c r="U85" i="51"/>
  <c r="V86" i="51"/>
  <c r="AG86" i="51"/>
  <c r="U88" i="51"/>
  <c r="AJ89" i="51"/>
  <c r="AK89" i="51" s="1"/>
  <c r="AQ93" i="51"/>
  <c r="O94" i="51"/>
  <c r="P94" i="51" s="1"/>
  <c r="H100" i="51"/>
  <c r="AV105" i="51"/>
  <c r="AN91" i="51"/>
  <c r="AD87" i="51"/>
  <c r="AT94" i="51"/>
  <c r="AJ94" i="51"/>
  <c r="AK94" i="51" s="1"/>
  <c r="AC100" i="51"/>
  <c r="AD100" i="51" s="1"/>
  <c r="V106" i="51"/>
  <c r="AJ110" i="51"/>
  <c r="AP93" i="51"/>
  <c r="T112" i="51"/>
  <c r="T16" i="51"/>
  <c r="AK20" i="51"/>
  <c r="M112" i="51"/>
  <c r="M16" i="51"/>
  <c r="AT10" i="51"/>
  <c r="R112" i="51"/>
  <c r="R16" i="51"/>
  <c r="AF112" i="51"/>
  <c r="AF16" i="51"/>
  <c r="AJ10" i="51"/>
  <c r="O112" i="51"/>
  <c r="AO112" i="51"/>
  <c r="AN38" i="51"/>
  <c r="AQ38" i="51"/>
  <c r="AT44" i="51"/>
  <c r="H44" i="51"/>
  <c r="O59" i="51"/>
  <c r="P59" i="51" s="1"/>
  <c r="L59" i="51"/>
  <c r="U72" i="51"/>
  <c r="AV72" i="51"/>
  <c r="AC14" i="51"/>
  <c r="L21" i="51"/>
  <c r="AG32" i="51"/>
  <c r="AI43" i="51"/>
  <c r="E44" i="51"/>
  <c r="AA112" i="51"/>
  <c r="AA16" i="51"/>
  <c r="AT12" i="51"/>
  <c r="AX12" i="51" s="1"/>
  <c r="L34" i="51"/>
  <c r="O34" i="51"/>
  <c r="P34" i="51" s="1"/>
  <c r="AV43" i="51"/>
  <c r="H43" i="51"/>
  <c r="N48" i="51"/>
  <c r="AC51" i="51"/>
  <c r="AD51" i="51" s="1"/>
  <c r="AT51" i="51"/>
  <c r="Z51" i="51"/>
  <c r="AV53" i="51"/>
  <c r="G53" i="51"/>
  <c r="AV79" i="51"/>
  <c r="H79" i="51"/>
  <c r="G79" i="51"/>
  <c r="AQ8" i="51"/>
  <c r="AQ10" i="51" s="1"/>
  <c r="AQ16" i="51" s="1"/>
  <c r="K10" i="51"/>
  <c r="AC10" i="51"/>
  <c r="D61" i="51"/>
  <c r="M61" i="51"/>
  <c r="AC20" i="51"/>
  <c r="AN21" i="51"/>
  <c r="AV22" i="51"/>
  <c r="AX22" i="51" s="1"/>
  <c r="AV24" i="51"/>
  <c r="AG24" i="51"/>
  <c r="AN25" i="51"/>
  <c r="S26" i="51"/>
  <c r="AT26" i="51"/>
  <c r="AV34" i="51"/>
  <c r="AX34" i="51" s="1"/>
  <c r="AJ35" i="51"/>
  <c r="AK35" i="51" s="1"/>
  <c r="Z36" i="51"/>
  <c r="AC36" i="51"/>
  <c r="AD36" i="51" s="1"/>
  <c r="E39" i="51"/>
  <c r="H39" i="51"/>
  <c r="AV39" i="51"/>
  <c r="O40" i="51"/>
  <c r="P40" i="51" s="1"/>
  <c r="G43" i="51"/>
  <c r="AT45" i="51"/>
  <c r="H45" i="51"/>
  <c r="E45" i="51"/>
  <c r="U45" i="51"/>
  <c r="H53" i="51"/>
  <c r="AV57" i="51"/>
  <c r="H57" i="51"/>
  <c r="G57" i="51"/>
  <c r="G58" i="51"/>
  <c r="AK75" i="51"/>
  <c r="G38" i="51"/>
  <c r="AV38" i="51"/>
  <c r="H8" i="51"/>
  <c r="H10" i="51" s="1"/>
  <c r="AQ20" i="51"/>
  <c r="AT21" i="51"/>
  <c r="AC21" i="51"/>
  <c r="AD21" i="51" s="1"/>
  <c r="AV28" i="51"/>
  <c r="O33" i="51"/>
  <c r="P33" i="51" s="1"/>
  <c r="L33" i="51"/>
  <c r="AT33" i="51"/>
  <c r="AV41" i="51"/>
  <c r="AQ50" i="51"/>
  <c r="AN50" i="51"/>
  <c r="AQ59" i="51"/>
  <c r="AN59" i="51"/>
  <c r="F61" i="51"/>
  <c r="AV21" i="51"/>
  <c r="AC42" i="51"/>
  <c r="AD42" i="51" s="1"/>
  <c r="AB42" i="51"/>
  <c r="AT24" i="51"/>
  <c r="H24" i="51"/>
  <c r="AN29" i="51"/>
  <c r="V8" i="51"/>
  <c r="V10" i="51" s="1"/>
  <c r="Y16" i="51"/>
  <c r="Y122" i="51" s="1"/>
  <c r="L25" i="51"/>
  <c r="H31" i="51"/>
  <c r="AP16" i="51"/>
  <c r="R61" i="51"/>
  <c r="AB20" i="51"/>
  <c r="AA61" i="51"/>
  <c r="AT25" i="51"/>
  <c r="AG31" i="51"/>
  <c r="AJ31" i="51"/>
  <c r="AK31" i="51" s="1"/>
  <c r="G32" i="51"/>
  <c r="AV32" i="51"/>
  <c r="L36" i="51"/>
  <c r="O36" i="51"/>
  <c r="P36" i="51" s="1"/>
  <c r="AV36" i="51"/>
  <c r="AG39" i="51"/>
  <c r="AJ39" i="51"/>
  <c r="AK39" i="51" s="1"/>
  <c r="AG44" i="51"/>
  <c r="AV52" i="51"/>
  <c r="G52" i="51"/>
  <c r="Y61" i="51"/>
  <c r="D112" i="51"/>
  <c r="D16" i="51"/>
  <c r="AC48" i="51"/>
  <c r="AD48" i="51" s="1"/>
  <c r="Z48" i="51"/>
  <c r="AI16" i="51"/>
  <c r="G31" i="51"/>
  <c r="V43" i="51"/>
  <c r="S43" i="51"/>
  <c r="Z79" i="51"/>
  <c r="AV26" i="51"/>
  <c r="AJ40" i="51"/>
  <c r="AK40" i="51" s="1"/>
  <c r="AG40" i="51"/>
  <c r="AT13" i="51"/>
  <c r="AT11" i="51"/>
  <c r="AJ21" i="51"/>
  <c r="AK21" i="51" s="1"/>
  <c r="AQ24" i="51"/>
  <c r="AC26" i="51"/>
  <c r="AD26" i="51" s="1"/>
  <c r="O28" i="51"/>
  <c r="P28" i="51" s="1"/>
  <c r="AT30" i="51"/>
  <c r="AT32" i="51"/>
  <c r="AG33" i="51"/>
  <c r="AJ33" i="51"/>
  <c r="AK33" i="51" s="1"/>
  <c r="AC35" i="51"/>
  <c r="AD35" i="51" s="1"/>
  <c r="Z35" i="51"/>
  <c r="AG41" i="51"/>
  <c r="AJ41" i="51"/>
  <c r="AK41" i="51" s="1"/>
  <c r="AQ42" i="51"/>
  <c r="AN42" i="51"/>
  <c r="O50" i="51"/>
  <c r="P50" i="51" s="1"/>
  <c r="L50" i="51"/>
  <c r="AT50" i="51"/>
  <c r="AB50" i="51"/>
  <c r="AC52" i="51"/>
  <c r="AD52" i="51" s="1"/>
  <c r="Z52" i="51"/>
  <c r="S60" i="51"/>
  <c r="V72" i="51"/>
  <c r="Z73" i="51"/>
  <c r="U81" i="51"/>
  <c r="AV81" i="51"/>
  <c r="S39" i="51"/>
  <c r="V39" i="51"/>
  <c r="O71" i="51"/>
  <c r="P71" i="51" s="1"/>
  <c r="N71" i="51"/>
  <c r="G23" i="51"/>
  <c r="Z38" i="51"/>
  <c r="AC38" i="51"/>
  <c r="AD38" i="51" s="1"/>
  <c r="AJ45" i="51"/>
  <c r="AK45" i="51" s="1"/>
  <c r="AG45" i="51"/>
  <c r="AT28" i="51"/>
  <c r="H28" i="51"/>
  <c r="S30" i="51"/>
  <c r="L37" i="51"/>
  <c r="N40" i="51"/>
  <c r="L42" i="51"/>
  <c r="AT42" i="51"/>
  <c r="O42" i="51"/>
  <c r="P42" i="51" s="1"/>
  <c r="AV8" i="51"/>
  <c r="AV10" i="51" s="1"/>
  <c r="F16" i="51"/>
  <c r="S20" i="51"/>
  <c r="AO61" i="51"/>
  <c r="H13" i="51"/>
  <c r="H20" i="51"/>
  <c r="AF61" i="51"/>
  <c r="AP20" i="51"/>
  <c r="AC22" i="51"/>
  <c r="AD22" i="51" s="1"/>
  <c r="AJ23" i="51"/>
  <c r="AK23" i="51" s="1"/>
  <c r="AV27" i="51"/>
  <c r="AJ27" i="51"/>
  <c r="AK27" i="51" s="1"/>
  <c r="S31" i="51"/>
  <c r="V31" i="51"/>
  <c r="V34" i="51"/>
  <c r="AT35" i="51"/>
  <c r="S41" i="51"/>
  <c r="V41" i="51"/>
  <c r="AT43" i="51"/>
  <c r="AV49" i="51"/>
  <c r="AC50" i="51"/>
  <c r="AD50" i="51" s="1"/>
  <c r="AQ54" i="51"/>
  <c r="AN54" i="51"/>
  <c r="S72" i="51"/>
  <c r="AH61" i="51"/>
  <c r="H23" i="51"/>
  <c r="H27" i="51"/>
  <c r="AT37" i="51"/>
  <c r="AT40" i="51"/>
  <c r="AV44" i="51"/>
  <c r="G44" i="51"/>
  <c r="AQ45" i="51"/>
  <c r="AJ48" i="51"/>
  <c r="AK48" i="51" s="1"/>
  <c r="AJ49" i="51"/>
  <c r="AK49" i="51" s="1"/>
  <c r="AG49" i="51"/>
  <c r="AQ56" i="51"/>
  <c r="AT56" i="51"/>
  <c r="AV30" i="51"/>
  <c r="AV37" i="51"/>
  <c r="AV47" i="51"/>
  <c r="V47" i="51"/>
  <c r="S47" i="51"/>
  <c r="AT48" i="51"/>
  <c r="H48" i="51"/>
  <c r="AT49" i="51"/>
  <c r="H49" i="51"/>
  <c r="E49" i="51"/>
  <c r="AV59" i="51"/>
  <c r="N59" i="51"/>
  <c r="AI68" i="51"/>
  <c r="AH73" i="51"/>
  <c r="AJ85" i="51"/>
  <c r="AK85" i="51" s="1"/>
  <c r="AG85" i="51"/>
  <c r="Z31" i="51"/>
  <c r="N32" i="51"/>
  <c r="AN33" i="51"/>
  <c r="AB34" i="51"/>
  <c r="E36" i="51"/>
  <c r="AP36" i="51"/>
  <c r="AT38" i="51"/>
  <c r="AC44" i="51"/>
  <c r="AD44" i="51" s="1"/>
  <c r="Z44" i="51"/>
  <c r="AQ46" i="51"/>
  <c r="AN46" i="51"/>
  <c r="AF73" i="51"/>
  <c r="AJ66" i="51"/>
  <c r="AG66" i="51"/>
  <c r="N83" i="51"/>
  <c r="AV83" i="51"/>
  <c r="O88" i="51"/>
  <c r="P88" i="51" s="1"/>
  <c r="AV88" i="51"/>
  <c r="AX88" i="51" s="1"/>
  <c r="N88" i="51"/>
  <c r="AK93" i="51"/>
  <c r="AK76" i="51"/>
  <c r="AP26" i="51"/>
  <c r="AQ35" i="51"/>
  <c r="AJ37" i="51"/>
  <c r="AK37" i="51" s="1"/>
  <c r="AQ39" i="51"/>
  <c r="H40" i="51"/>
  <c r="AQ41" i="51"/>
  <c r="V42" i="51"/>
  <c r="N44" i="51"/>
  <c r="AV45" i="51"/>
  <c r="O46" i="51"/>
  <c r="P46" i="51" s="1"/>
  <c r="L46" i="51"/>
  <c r="AB46" i="51"/>
  <c r="H47" i="51"/>
  <c r="AV48" i="51"/>
  <c r="G48" i="51"/>
  <c r="AQ49" i="51"/>
  <c r="AT54" i="51"/>
  <c r="H54" i="51"/>
  <c r="E54" i="51"/>
  <c r="H62" i="51"/>
  <c r="AT62" i="51"/>
  <c r="T73" i="51"/>
  <c r="AQ68" i="51"/>
  <c r="AP68" i="51"/>
  <c r="D95" i="51"/>
  <c r="E75" i="51"/>
  <c r="AT75" i="51"/>
  <c r="H75" i="51"/>
  <c r="K61" i="51"/>
  <c r="T61" i="51"/>
  <c r="AM61" i="51"/>
  <c r="H21" i="51"/>
  <c r="H25" i="51"/>
  <c r="AC32" i="51"/>
  <c r="AD32" i="51" s="1"/>
  <c r="AQ34" i="51"/>
  <c r="H36" i="51"/>
  <c r="H37" i="51"/>
  <c r="V37" i="51"/>
  <c r="O39" i="51"/>
  <c r="P39" i="51" s="1"/>
  <c r="O41" i="51"/>
  <c r="P41" i="51" s="1"/>
  <c r="AN41" i="51"/>
  <c r="S42" i="51"/>
  <c r="AV42" i="51"/>
  <c r="AC47" i="51"/>
  <c r="AD47" i="51" s="1"/>
  <c r="O49" i="51"/>
  <c r="P49" i="51" s="1"/>
  <c r="AN49" i="51"/>
  <c r="AV51" i="51"/>
  <c r="V51" i="51"/>
  <c r="S51" i="51"/>
  <c r="H52" i="51"/>
  <c r="AT52" i="51"/>
  <c r="AJ53" i="51"/>
  <c r="AK53" i="51" s="1"/>
  <c r="AG53" i="51"/>
  <c r="AV54" i="51"/>
  <c r="G54" i="51"/>
  <c r="AG58" i="51"/>
  <c r="E62" i="51"/>
  <c r="D73" i="51"/>
  <c r="AT66" i="51"/>
  <c r="H66" i="51"/>
  <c r="E66" i="51"/>
  <c r="U66" i="51"/>
  <c r="AV68" i="51"/>
  <c r="G68" i="51"/>
  <c r="F73" i="51"/>
  <c r="AX69" i="51"/>
  <c r="AV87" i="51"/>
  <c r="H87" i="51"/>
  <c r="G87" i="51"/>
  <c r="V56" i="51"/>
  <c r="AV62" i="51"/>
  <c r="G62" i="51"/>
  <c r="AC62" i="51"/>
  <c r="AD62" i="51" s="1"/>
  <c r="AM73" i="51"/>
  <c r="AQ66" i="51"/>
  <c r="AC68" i="51"/>
  <c r="AD68" i="51" s="1"/>
  <c r="Z68" i="51"/>
  <c r="F95" i="51"/>
  <c r="G75" i="51"/>
  <c r="Y95" i="51"/>
  <c r="Y96" i="51" s="1"/>
  <c r="AC75" i="51"/>
  <c r="AK82" i="51"/>
  <c r="AQ86" i="51"/>
  <c r="AN86" i="51"/>
  <c r="AJ105" i="51"/>
  <c r="P79" i="51"/>
  <c r="V52" i="51"/>
  <c r="AT53" i="51"/>
  <c r="H56" i="51"/>
  <c r="S56" i="51"/>
  <c r="S57" i="51"/>
  <c r="AT59" i="51"/>
  <c r="H59" i="51"/>
  <c r="AQ60" i="51"/>
  <c r="AN60" i="51"/>
  <c r="Z62" i="51"/>
  <c r="K73" i="51"/>
  <c r="O66" i="51"/>
  <c r="P66" i="51" s="1"/>
  <c r="AN66" i="51"/>
  <c r="AV70" i="51"/>
  <c r="V70" i="51"/>
  <c r="S70" i="51"/>
  <c r="AP71" i="51"/>
  <c r="AQ72" i="51"/>
  <c r="AN72" i="51"/>
  <c r="Z75" i="51"/>
  <c r="L86" i="51"/>
  <c r="U100" i="51"/>
  <c r="AV100" i="51"/>
  <c r="AJ54" i="51"/>
  <c r="AK54" i="51" s="1"/>
  <c r="AG54" i="51"/>
  <c r="AC55" i="51"/>
  <c r="AD55" i="51" s="1"/>
  <c r="Z55" i="51"/>
  <c r="O60" i="51"/>
  <c r="P60" i="51" s="1"/>
  <c r="L60" i="51"/>
  <c r="AO73" i="51"/>
  <c r="AP66" i="51"/>
  <c r="AK70" i="51"/>
  <c r="AT71" i="51"/>
  <c r="H71" i="51"/>
  <c r="O72" i="51"/>
  <c r="P72" i="51" s="1"/>
  <c r="L72" i="51"/>
  <c r="AA95" i="51"/>
  <c r="AB75" i="51"/>
  <c r="AV75" i="51"/>
  <c r="AK79" i="51"/>
  <c r="AK84" i="51"/>
  <c r="AK87" i="51"/>
  <c r="AQ100" i="51"/>
  <c r="AN100" i="51"/>
  <c r="N53" i="51"/>
  <c r="AC53" i="51"/>
  <c r="AD53" i="51" s="1"/>
  <c r="Z53" i="51"/>
  <c r="Z58" i="51"/>
  <c r="U59" i="51"/>
  <c r="AK59" i="51"/>
  <c r="N62" i="51"/>
  <c r="M73" i="51"/>
  <c r="N66" i="51"/>
  <c r="AV66" i="51"/>
  <c r="AJ68" i="51"/>
  <c r="AK68" i="51" s="1"/>
  <c r="AN69" i="51"/>
  <c r="E71" i="51"/>
  <c r="AK71" i="51"/>
  <c r="O75" i="51"/>
  <c r="P75" i="51" s="1"/>
  <c r="AP77" i="51"/>
  <c r="AV82" i="51"/>
  <c r="G82" i="51"/>
  <c r="O83" i="51"/>
  <c r="P83" i="51" s="1"/>
  <c r="V87" i="51"/>
  <c r="S87" i="51"/>
  <c r="AI87" i="51"/>
  <c r="AT55" i="51"/>
  <c r="AX55" i="51" s="1"/>
  <c r="AV56" i="51"/>
  <c r="AC57" i="51"/>
  <c r="AD57" i="51" s="1"/>
  <c r="AT58" i="51"/>
  <c r="H58" i="51"/>
  <c r="AG59" i="51"/>
  <c r="AT60" i="51"/>
  <c r="AD66" i="51"/>
  <c r="AT68" i="51"/>
  <c r="H68" i="51"/>
  <c r="AG68" i="51"/>
  <c r="AC70" i="51"/>
  <c r="AD70" i="51" s="1"/>
  <c r="AV71" i="51"/>
  <c r="AG71" i="51"/>
  <c r="AT72" i="51"/>
  <c r="AV77" i="51"/>
  <c r="G77" i="51"/>
  <c r="AC77" i="51"/>
  <c r="AD77" i="51" s="1"/>
  <c r="Z77" i="51"/>
  <c r="AT78" i="51"/>
  <c r="AT79" i="51"/>
  <c r="V81" i="51"/>
  <c r="L83" i="51"/>
  <c r="M95" i="51"/>
  <c r="AV67" i="51"/>
  <c r="R73" i="51"/>
  <c r="AA73" i="51"/>
  <c r="R95" i="51"/>
  <c r="AM95" i="51"/>
  <c r="P80" i="51"/>
  <c r="AQ81" i="51"/>
  <c r="AN81" i="51"/>
  <c r="AN89" i="51"/>
  <c r="AQ89" i="51"/>
  <c r="P98" i="51"/>
  <c r="S99" i="51"/>
  <c r="S89" i="51"/>
  <c r="S92" i="51"/>
  <c r="S88" i="51"/>
  <c r="S80" i="51"/>
  <c r="S85" i="51"/>
  <c r="V111" i="51"/>
  <c r="W45" i="51" s="1"/>
  <c r="S82" i="51"/>
  <c r="S93" i="51"/>
  <c r="L67" i="51"/>
  <c r="AN67" i="51"/>
  <c r="E69" i="51"/>
  <c r="AG69" i="51"/>
  <c r="G71" i="51"/>
  <c r="Z71" i="51"/>
  <c r="S75" i="51"/>
  <c r="AN75" i="51"/>
  <c r="N77" i="51"/>
  <c r="AT77" i="51"/>
  <c r="U78" i="51"/>
  <c r="N80" i="51"/>
  <c r="AJ83" i="51"/>
  <c r="AK83" i="51" s="1"/>
  <c r="AG83" i="51"/>
  <c r="AT85" i="51"/>
  <c r="H85" i="51"/>
  <c r="AT86" i="51"/>
  <c r="S86" i="51"/>
  <c r="E88" i="51"/>
  <c r="Z89" i="51"/>
  <c r="AV92" i="51"/>
  <c r="G92" i="51"/>
  <c r="AN93" i="51"/>
  <c r="T95" i="51"/>
  <c r="P78" i="51"/>
  <c r="AV78" i="51"/>
  <c r="AK88" i="51"/>
  <c r="AJ90" i="51"/>
  <c r="AK90" i="51" s="1"/>
  <c r="AG90" i="51"/>
  <c r="S91" i="51"/>
  <c r="AT100" i="51"/>
  <c r="K95" i="51"/>
  <c r="AF95" i="51"/>
  <c r="AG75" i="51"/>
  <c r="AQ75" i="51"/>
  <c r="AT80" i="51"/>
  <c r="H80" i="51"/>
  <c r="O81" i="51"/>
  <c r="P81" i="51" s="1"/>
  <c r="L81" i="51"/>
  <c r="AT83" i="51"/>
  <c r="H83" i="51"/>
  <c r="E83" i="51"/>
  <c r="AV85" i="51"/>
  <c r="G85" i="51"/>
  <c r="AC88" i="51"/>
  <c r="AD88" i="51" s="1"/>
  <c r="Z88" i="51"/>
  <c r="L89" i="51"/>
  <c r="O89" i="51"/>
  <c r="P89" i="51" s="1"/>
  <c r="P93" i="51"/>
  <c r="AO95" i="51"/>
  <c r="O99" i="51"/>
  <c r="P99" i="51" s="1"/>
  <c r="AT106" i="51"/>
  <c r="H106" i="51"/>
  <c r="H69" i="51"/>
  <c r="L75" i="51"/>
  <c r="V75" i="51"/>
  <c r="AH95" i="51"/>
  <c r="AJ77" i="51"/>
  <c r="AK77" i="51" s="1"/>
  <c r="V79" i="51"/>
  <c r="S79" i="51"/>
  <c r="E80" i="51"/>
  <c r="AK80" i="51"/>
  <c r="Z82" i="51"/>
  <c r="AQ83" i="51"/>
  <c r="AV84" i="51"/>
  <c r="AC85" i="51"/>
  <c r="AD85" i="51" s="1"/>
  <c r="Z85" i="51"/>
  <c r="AV86" i="51"/>
  <c r="AT90" i="51"/>
  <c r="H90" i="51"/>
  <c r="E90" i="51"/>
  <c r="U90" i="51"/>
  <c r="AK91" i="51"/>
  <c r="AC94" i="51"/>
  <c r="AD94" i="51" s="1"/>
  <c r="H82" i="51"/>
  <c r="AT91" i="51"/>
  <c r="AC92" i="51"/>
  <c r="AD92" i="51" s="1"/>
  <c r="Z92" i="51"/>
  <c r="G80" i="51"/>
  <c r="L84" i="51"/>
  <c r="E86" i="51"/>
  <c r="AT89" i="51"/>
  <c r="O90" i="51"/>
  <c r="P90" i="51" s="1"/>
  <c r="AQ90" i="51"/>
  <c r="AV91" i="51"/>
  <c r="AV93" i="51"/>
  <c r="AT99" i="51"/>
  <c r="H99" i="51"/>
  <c r="AQ88" i="51"/>
  <c r="AN88" i="51"/>
  <c r="V89" i="51"/>
  <c r="P92" i="51"/>
  <c r="V98" i="51"/>
  <c r="S98" i="51"/>
  <c r="AK98" i="51"/>
  <c r="O100" i="51"/>
  <c r="P100" i="51" s="1"/>
  <c r="L100" i="51"/>
  <c r="AV89" i="51"/>
  <c r="AT92" i="51"/>
  <c r="H92" i="51"/>
  <c r="AJ92" i="51"/>
  <c r="AK92" i="51" s="1"/>
  <c r="V94" i="51"/>
  <c r="S94" i="51"/>
  <c r="AV98" i="51"/>
  <c r="AX98" i="51" s="1"/>
  <c r="AV99" i="51"/>
  <c r="AK99" i="51"/>
  <c r="AT110" i="51"/>
  <c r="AT111" i="51"/>
  <c r="AU20" i="51" s="1"/>
  <c r="H111" i="51"/>
  <c r="I38" i="51" s="1"/>
  <c r="H78" i="51"/>
  <c r="H86" i="51"/>
  <c r="AC91" i="51"/>
  <c r="AD91" i="51" s="1"/>
  <c r="E92" i="51"/>
  <c r="AG92" i="51"/>
  <c r="AV94" i="51"/>
  <c r="G98" i="51"/>
  <c r="AC98" i="51"/>
  <c r="AD98" i="51" s="1"/>
  <c r="AG99" i="51"/>
  <c r="V100" i="51"/>
  <c r="AV107" i="51"/>
  <c r="AX107" i="51" s="1"/>
  <c r="AV111" i="51"/>
  <c r="O91" i="51"/>
  <c r="P91" i="51" s="1"/>
  <c r="H93" i="51"/>
  <c r="I93" i="51" s="1"/>
  <c r="AT93" i="51"/>
  <c r="H110" i="51"/>
  <c r="H89" i="51"/>
  <c r="AQ111" i="51"/>
  <c r="AR26" i="51" s="1"/>
  <c r="H105" i="51"/>
  <c r="AW85" i="51" l="1"/>
  <c r="AD69" i="51"/>
  <c r="AD39" i="51"/>
  <c r="P20" i="51"/>
  <c r="P21" i="51"/>
  <c r="P22" i="51"/>
  <c r="P24" i="51"/>
  <c r="P31" i="51"/>
  <c r="P47" i="51"/>
  <c r="P57" i="51"/>
  <c r="P69" i="51"/>
  <c r="P84" i="51"/>
  <c r="P87" i="51"/>
  <c r="P62" i="51"/>
  <c r="P58" i="51"/>
  <c r="P48" i="51"/>
  <c r="AW94" i="51"/>
  <c r="I28" i="51"/>
  <c r="AR80" i="51"/>
  <c r="AR83" i="51"/>
  <c r="AX81" i="51"/>
  <c r="AX105" i="51"/>
  <c r="I92" i="51"/>
  <c r="AR92" i="51"/>
  <c r="AD28" i="51"/>
  <c r="AD84" i="51"/>
  <c r="W94" i="51"/>
  <c r="W84" i="51"/>
  <c r="W36" i="51"/>
  <c r="AW84" i="51"/>
  <c r="W76" i="51"/>
  <c r="W83" i="51"/>
  <c r="AD81" i="51"/>
  <c r="AD99" i="51"/>
  <c r="AD25" i="51"/>
  <c r="AD40" i="51"/>
  <c r="W98" i="51"/>
  <c r="AW93" i="51"/>
  <c r="I98" i="51"/>
  <c r="AU82" i="51"/>
  <c r="W67" i="51"/>
  <c r="I87" i="51"/>
  <c r="AX70" i="51"/>
  <c r="W27" i="51"/>
  <c r="AW46" i="51"/>
  <c r="I85" i="51"/>
  <c r="AU76" i="51"/>
  <c r="AX87" i="51"/>
  <c r="AD86" i="51"/>
  <c r="W78" i="51"/>
  <c r="W81" i="51"/>
  <c r="W87" i="51"/>
  <c r="AW41" i="51"/>
  <c r="I67" i="51"/>
  <c r="O16" i="51"/>
  <c r="P16" i="51" s="1"/>
  <c r="W41" i="51"/>
  <c r="W91" i="51"/>
  <c r="I69" i="51"/>
  <c r="W100" i="51"/>
  <c r="I86" i="51"/>
  <c r="W89" i="51"/>
  <c r="I82" i="51"/>
  <c r="AX13" i="51"/>
  <c r="AW25" i="51"/>
  <c r="AU47" i="51"/>
  <c r="AD60" i="51"/>
  <c r="AD29" i="51"/>
  <c r="AD30" i="51"/>
  <c r="W93" i="51"/>
  <c r="W79" i="51"/>
  <c r="AX106" i="51"/>
  <c r="AR100" i="51"/>
  <c r="AR77" i="51"/>
  <c r="W57" i="51"/>
  <c r="W51" i="51"/>
  <c r="I21" i="51"/>
  <c r="AR49" i="51"/>
  <c r="AV16" i="51"/>
  <c r="W72" i="51"/>
  <c r="AR48" i="51"/>
  <c r="AU36" i="51"/>
  <c r="I79" i="51"/>
  <c r="AD78" i="51"/>
  <c r="AD83" i="51"/>
  <c r="AD76" i="51"/>
  <c r="AR86" i="51"/>
  <c r="AW54" i="51"/>
  <c r="AW51" i="51"/>
  <c r="AR68" i="51"/>
  <c r="W42" i="51"/>
  <c r="AR91" i="51"/>
  <c r="AR45" i="51"/>
  <c r="W39" i="51"/>
  <c r="AX11" i="51"/>
  <c r="I33" i="51"/>
  <c r="AW79" i="51"/>
  <c r="AD54" i="51"/>
  <c r="AD93" i="51"/>
  <c r="AX110" i="51"/>
  <c r="I91" i="51"/>
  <c r="AR72" i="51"/>
  <c r="I56" i="51"/>
  <c r="AU84" i="51"/>
  <c r="W37" i="51"/>
  <c r="AR41" i="51"/>
  <c r="I72" i="51"/>
  <c r="I48" i="51"/>
  <c r="AW57" i="51"/>
  <c r="AW39" i="51"/>
  <c r="AD49" i="51"/>
  <c r="AD72" i="51"/>
  <c r="AU67" i="51"/>
  <c r="AU57" i="51"/>
  <c r="AU98" i="51"/>
  <c r="AR66" i="51"/>
  <c r="I66" i="51"/>
  <c r="I40" i="51"/>
  <c r="AR57" i="51"/>
  <c r="I76" i="51"/>
  <c r="AW36" i="51"/>
  <c r="W21" i="51"/>
  <c r="I53" i="51"/>
  <c r="I39" i="51"/>
  <c r="I44" i="51"/>
  <c r="AN16" i="51"/>
  <c r="AD56" i="51"/>
  <c r="I90" i="51"/>
  <c r="W75" i="51"/>
  <c r="W90" i="51"/>
  <c r="W86" i="51"/>
  <c r="AW82" i="51"/>
  <c r="W53" i="51"/>
  <c r="I36" i="51"/>
  <c r="I75" i="51"/>
  <c r="I62" i="51"/>
  <c r="W49" i="51"/>
  <c r="W60" i="51"/>
  <c r="AR28" i="51"/>
  <c r="AD45" i="51"/>
  <c r="I68" i="51"/>
  <c r="AW56" i="51"/>
  <c r="W82" i="51"/>
  <c r="W92" i="51"/>
  <c r="W70" i="51"/>
  <c r="W33" i="51"/>
  <c r="AR40" i="51"/>
  <c r="I55" i="51"/>
  <c r="AJ95" i="51"/>
  <c r="AK95" i="51" s="1"/>
  <c r="AR25" i="51"/>
  <c r="AD31" i="51"/>
  <c r="AD90" i="51"/>
  <c r="AX15" i="51"/>
  <c r="AX46" i="51"/>
  <c r="AR81" i="51"/>
  <c r="I71" i="51"/>
  <c r="AW83" i="51"/>
  <c r="AX47" i="51"/>
  <c r="AW27" i="51"/>
  <c r="W68" i="51"/>
  <c r="AW32" i="51"/>
  <c r="AR67" i="51"/>
  <c r="W28" i="51"/>
  <c r="AD33" i="51"/>
  <c r="AO120" i="51"/>
  <c r="AP95" i="51"/>
  <c r="AX94" i="51"/>
  <c r="AA122" i="51"/>
  <c r="AA96" i="51"/>
  <c r="AB73" i="51"/>
  <c r="AI61" i="51"/>
  <c r="AH63" i="51"/>
  <c r="Y124" i="51"/>
  <c r="Z96" i="51"/>
  <c r="R122" i="51"/>
  <c r="S73" i="51"/>
  <c r="R96" i="51"/>
  <c r="L73" i="51"/>
  <c r="O73" i="51"/>
  <c r="K96" i="51"/>
  <c r="AM63" i="51"/>
  <c r="AN61" i="51"/>
  <c r="AC61" i="51"/>
  <c r="AD20" i="51"/>
  <c r="AX51" i="51"/>
  <c r="AU51" i="51"/>
  <c r="AU44" i="51"/>
  <c r="AX44" i="51"/>
  <c r="AW87" i="51"/>
  <c r="AV112" i="51"/>
  <c r="AW16" i="51"/>
  <c r="AU28" i="51"/>
  <c r="AX28" i="51"/>
  <c r="AA63" i="51"/>
  <c r="AB61" i="51"/>
  <c r="V112" i="51"/>
  <c r="V16" i="51"/>
  <c r="W16" i="51" s="1"/>
  <c r="AW21" i="51"/>
  <c r="AX21" i="51"/>
  <c r="AU21" i="51"/>
  <c r="AW60" i="51"/>
  <c r="N61" i="51"/>
  <c r="M63" i="51"/>
  <c r="AR38" i="51"/>
  <c r="AX39" i="51"/>
  <c r="S16" i="51"/>
  <c r="AR31" i="51"/>
  <c r="AW98" i="51"/>
  <c r="AW89" i="51"/>
  <c r="AR90" i="51"/>
  <c r="AX91" i="51"/>
  <c r="AU91" i="51"/>
  <c r="AU90" i="51"/>
  <c r="AX90" i="51"/>
  <c r="I83" i="51"/>
  <c r="AF120" i="51"/>
  <c r="AG95" i="51"/>
  <c r="AW92" i="51"/>
  <c r="W85" i="51"/>
  <c r="W99" i="51"/>
  <c r="W88" i="51"/>
  <c r="W55" i="51"/>
  <c r="W44" i="51"/>
  <c r="W23" i="51"/>
  <c r="W71" i="51"/>
  <c r="W24" i="51"/>
  <c r="M120" i="51"/>
  <c r="N95" i="51"/>
  <c r="AW77" i="51"/>
  <c r="I94" i="51"/>
  <c r="AC73" i="51"/>
  <c r="W54" i="51"/>
  <c r="AV95" i="51"/>
  <c r="AW75" i="51"/>
  <c r="AR69" i="51"/>
  <c r="W52" i="51"/>
  <c r="AX84" i="51"/>
  <c r="G95" i="51"/>
  <c r="F120" i="51"/>
  <c r="W69" i="51"/>
  <c r="AT73" i="51"/>
  <c r="AU66" i="51"/>
  <c r="AX66" i="51"/>
  <c r="I37" i="51"/>
  <c r="K63" i="51"/>
  <c r="L61" i="51"/>
  <c r="O61" i="51"/>
  <c r="P61" i="51" s="1"/>
  <c r="AX62" i="51"/>
  <c r="AU62" i="51"/>
  <c r="I47" i="51"/>
  <c r="I41" i="51"/>
  <c r="AR94" i="51"/>
  <c r="AR46" i="51"/>
  <c r="AX56" i="51"/>
  <c r="AU56" i="51"/>
  <c r="AW44" i="51"/>
  <c r="AR54" i="51"/>
  <c r="AU35" i="51"/>
  <c r="AX35" i="51"/>
  <c r="W26" i="51"/>
  <c r="W30" i="51"/>
  <c r="AW23" i="51"/>
  <c r="W40" i="51"/>
  <c r="AX30" i="51"/>
  <c r="AU30" i="51"/>
  <c r="W43" i="51"/>
  <c r="W38" i="51"/>
  <c r="G61" i="51"/>
  <c r="F63" i="51"/>
  <c r="AU33" i="51"/>
  <c r="AX33" i="51"/>
  <c r="AQ61" i="51"/>
  <c r="AR20" i="51"/>
  <c r="W59" i="51"/>
  <c r="AR36" i="51"/>
  <c r="E61" i="51"/>
  <c r="D63" i="51"/>
  <c r="W66" i="51"/>
  <c r="I51" i="51"/>
  <c r="AB16" i="51"/>
  <c r="AW72" i="51"/>
  <c r="AU39" i="51"/>
  <c r="AT16" i="51"/>
  <c r="AX10" i="51"/>
  <c r="I29" i="51"/>
  <c r="AX25" i="51"/>
  <c r="AU25" i="51"/>
  <c r="AJ112" i="51"/>
  <c r="AJ16" i="51"/>
  <c r="AX92" i="51"/>
  <c r="AU92" i="51"/>
  <c r="AW91" i="51"/>
  <c r="T122" i="51"/>
  <c r="T96" i="51"/>
  <c r="U73" i="51"/>
  <c r="AW31" i="51"/>
  <c r="AX72" i="51"/>
  <c r="AU72" i="51"/>
  <c r="AR60" i="51"/>
  <c r="D122" i="51"/>
  <c r="D96" i="51"/>
  <c r="H73" i="51"/>
  <c r="E73" i="51"/>
  <c r="AK66" i="51"/>
  <c r="AJ73" i="51"/>
  <c r="AW59" i="51"/>
  <c r="W47" i="51"/>
  <c r="AR56" i="51"/>
  <c r="AU40" i="51"/>
  <c r="AX40" i="51"/>
  <c r="W34" i="51"/>
  <c r="AG61" i="51"/>
  <c r="AF63" i="51"/>
  <c r="AX42" i="51"/>
  <c r="AU42" i="51"/>
  <c r="W80" i="51"/>
  <c r="AW90" i="51"/>
  <c r="AR37" i="51"/>
  <c r="AW52" i="51"/>
  <c r="W35" i="51"/>
  <c r="AR30" i="51"/>
  <c r="R63" i="51"/>
  <c r="S61" i="51"/>
  <c r="W29" i="51"/>
  <c r="H112" i="51"/>
  <c r="H16" i="51"/>
  <c r="I16" i="51" s="1"/>
  <c r="W58" i="51"/>
  <c r="I45" i="51"/>
  <c r="AC112" i="51"/>
  <c r="AC16" i="51"/>
  <c r="V73" i="51"/>
  <c r="AR29" i="51"/>
  <c r="AR33" i="51"/>
  <c r="AU31" i="51"/>
  <c r="AX8" i="51"/>
  <c r="AU34" i="51"/>
  <c r="AU80" i="51"/>
  <c r="AX80" i="51"/>
  <c r="AC95" i="51"/>
  <c r="AD75" i="51"/>
  <c r="Y63" i="51"/>
  <c r="Z61" i="51"/>
  <c r="AU85" i="51"/>
  <c r="AX85" i="51"/>
  <c r="AU71" i="51"/>
  <c r="AX71" i="51"/>
  <c r="Z16" i="51"/>
  <c r="AG16" i="51"/>
  <c r="AW29" i="51"/>
  <c r="AW20" i="51"/>
  <c r="AW67" i="51"/>
  <c r="AM122" i="51"/>
  <c r="AN73" i="51"/>
  <c r="AM96" i="51"/>
  <c r="AQ73" i="51"/>
  <c r="AW48" i="51"/>
  <c r="AU48" i="51"/>
  <c r="AX48" i="51"/>
  <c r="AR76" i="51"/>
  <c r="AR87" i="51"/>
  <c r="AR84" i="51"/>
  <c r="AR51" i="51"/>
  <c r="AR70" i="51"/>
  <c r="AR58" i="51"/>
  <c r="AR47" i="51"/>
  <c r="AR27" i="51"/>
  <c r="AU83" i="51"/>
  <c r="AX83" i="51"/>
  <c r="AR93" i="51"/>
  <c r="AX60" i="51"/>
  <c r="AU60" i="51"/>
  <c r="AX67" i="51"/>
  <c r="AR71" i="51"/>
  <c r="I89" i="51"/>
  <c r="I78" i="51"/>
  <c r="AU89" i="51"/>
  <c r="AX89" i="51"/>
  <c r="AX100" i="51"/>
  <c r="AU100" i="51"/>
  <c r="AR89" i="51"/>
  <c r="M96" i="51"/>
  <c r="M122" i="51"/>
  <c r="N73" i="51"/>
  <c r="AB95" i="51"/>
  <c r="AA120" i="51"/>
  <c r="AX82" i="51"/>
  <c r="AW70" i="51"/>
  <c r="I59" i="51"/>
  <c r="AU70" i="51"/>
  <c r="AW62" i="51"/>
  <c r="F122" i="51"/>
  <c r="F96" i="51"/>
  <c r="G73" i="51"/>
  <c r="AR62" i="51"/>
  <c r="AX52" i="51"/>
  <c r="AU52" i="51"/>
  <c r="AW42" i="51"/>
  <c r="AR34" i="51"/>
  <c r="AT95" i="51"/>
  <c r="AU75" i="51"/>
  <c r="AX75" i="51"/>
  <c r="AR39" i="51"/>
  <c r="AW88" i="51"/>
  <c r="AF96" i="51"/>
  <c r="AF122" i="51"/>
  <c r="AG73" i="51"/>
  <c r="W50" i="51"/>
  <c r="AW47" i="51"/>
  <c r="AR53" i="51"/>
  <c r="AU37" i="51"/>
  <c r="AX37" i="51"/>
  <c r="AW49" i="51"/>
  <c r="W31" i="51"/>
  <c r="H61" i="51"/>
  <c r="I20" i="51"/>
  <c r="W77" i="51"/>
  <c r="AW81" i="51"/>
  <c r="AR43" i="51"/>
  <c r="E16" i="51"/>
  <c r="AW50" i="51"/>
  <c r="AW33" i="51"/>
  <c r="AU27" i="51"/>
  <c r="AV61" i="51"/>
  <c r="I24" i="51"/>
  <c r="AR59" i="51"/>
  <c r="AW38" i="51"/>
  <c r="AU45" i="51"/>
  <c r="AX45" i="51"/>
  <c r="AW24" i="51"/>
  <c r="K112" i="51"/>
  <c r="K16" i="51"/>
  <c r="AW58" i="51"/>
  <c r="I43" i="51"/>
  <c r="AT61" i="51"/>
  <c r="I42" i="51"/>
  <c r="AR22" i="51"/>
  <c r="AW40" i="51"/>
  <c r="AR21" i="51"/>
  <c r="I32" i="51"/>
  <c r="AU99" i="51"/>
  <c r="AX99" i="51"/>
  <c r="AX57" i="51"/>
  <c r="AX26" i="51"/>
  <c r="AU26" i="51"/>
  <c r="AX36" i="51"/>
  <c r="AV73" i="51"/>
  <c r="AW66" i="51"/>
  <c r="AX53" i="51"/>
  <c r="AU53" i="51"/>
  <c r="T63" i="51"/>
  <c r="U61" i="51"/>
  <c r="AX32" i="51"/>
  <c r="AU32" i="51"/>
  <c r="AR85" i="51"/>
  <c r="AR99" i="51"/>
  <c r="AM120" i="51"/>
  <c r="AN95" i="51"/>
  <c r="AW71" i="51"/>
  <c r="I70" i="51"/>
  <c r="AO122" i="51"/>
  <c r="AO96" i="51"/>
  <c r="AP73" i="51"/>
  <c r="AW100" i="51"/>
  <c r="AR78" i="51"/>
  <c r="AU59" i="51"/>
  <c r="AX59" i="51"/>
  <c r="AW80" i="51"/>
  <c r="I52" i="51"/>
  <c r="I54" i="51"/>
  <c r="W62" i="51"/>
  <c r="AU38" i="51"/>
  <c r="AX38" i="51"/>
  <c r="AW37" i="51"/>
  <c r="I27" i="51"/>
  <c r="W48" i="51"/>
  <c r="AR24" i="51"/>
  <c r="AW26" i="51"/>
  <c r="AR32" i="51"/>
  <c r="AX27" i="51"/>
  <c r="AU24" i="51"/>
  <c r="AX24" i="51"/>
  <c r="AU29" i="51"/>
  <c r="W22" i="51"/>
  <c r="AQ112" i="51"/>
  <c r="AR16" i="51"/>
  <c r="AW43" i="51"/>
  <c r="AX41" i="51"/>
  <c r="AW35" i="51"/>
  <c r="AR23" i="51"/>
  <c r="T120" i="51"/>
  <c r="U95" i="51"/>
  <c r="AU49" i="51"/>
  <c r="AX49" i="51"/>
  <c r="AX43" i="51"/>
  <c r="AU43" i="51"/>
  <c r="U16" i="51"/>
  <c r="AH120" i="51"/>
  <c r="AI95" i="51"/>
  <c r="AQ95" i="51"/>
  <c r="AR75" i="51"/>
  <c r="Z95" i="51"/>
  <c r="Y120" i="51"/>
  <c r="AH96" i="51"/>
  <c r="AH122" i="51"/>
  <c r="AI73" i="51"/>
  <c r="G16" i="51"/>
  <c r="AW99" i="51"/>
  <c r="AU68" i="51"/>
  <c r="AX68" i="51"/>
  <c r="AW86" i="51"/>
  <c r="O95" i="51"/>
  <c r="L95" i="51"/>
  <c r="AR82" i="51"/>
  <c r="I100" i="51"/>
  <c r="I81" i="51"/>
  <c r="I84" i="51"/>
  <c r="I74" i="51"/>
  <c r="I46" i="51"/>
  <c r="I50" i="51"/>
  <c r="I26" i="51"/>
  <c r="I30" i="51"/>
  <c r="AR88" i="51"/>
  <c r="AW78" i="51"/>
  <c r="AU77" i="51"/>
  <c r="AX77" i="51"/>
  <c r="AX79" i="51"/>
  <c r="AU79" i="51"/>
  <c r="I58" i="51"/>
  <c r="AX93" i="51"/>
  <c r="AU93" i="51"/>
  <c r="AX111" i="51"/>
  <c r="AY69" i="51" s="1"/>
  <c r="AU88" i="51"/>
  <c r="AU69" i="51"/>
  <c r="AU46" i="51"/>
  <c r="AU22" i="51"/>
  <c r="I99" i="51"/>
  <c r="I80" i="51"/>
  <c r="AU94" i="51"/>
  <c r="AX86" i="51"/>
  <c r="AU86" i="51"/>
  <c r="I88" i="51"/>
  <c r="R120" i="51"/>
  <c r="S95" i="51"/>
  <c r="V95" i="51"/>
  <c r="AX78" i="51"/>
  <c r="AU78" i="51"/>
  <c r="AU58" i="51"/>
  <c r="AX58" i="51"/>
  <c r="AU81" i="51"/>
  <c r="AR98" i="51"/>
  <c r="AW76" i="51"/>
  <c r="W56" i="51"/>
  <c r="AW68" i="51"/>
  <c r="I25" i="51"/>
  <c r="H95" i="51"/>
  <c r="E95" i="51"/>
  <c r="D120" i="51"/>
  <c r="AU54" i="51"/>
  <c r="AX54" i="51"/>
  <c r="AW45" i="51"/>
  <c r="AR35" i="51"/>
  <c r="AU87" i="51"/>
  <c r="I60" i="51"/>
  <c r="I77" i="51"/>
  <c r="I49" i="51"/>
  <c r="AW30" i="51"/>
  <c r="I23" i="51"/>
  <c r="W46" i="51"/>
  <c r="AP61" i="51"/>
  <c r="AO63" i="51"/>
  <c r="AR44" i="51"/>
  <c r="AX50" i="51"/>
  <c r="AU50" i="51"/>
  <c r="AR42" i="51"/>
  <c r="I35" i="51"/>
  <c r="AU23" i="51"/>
  <c r="AR79" i="51"/>
  <c r="AW69" i="51"/>
  <c r="W32" i="51"/>
  <c r="W25" i="51"/>
  <c r="I31" i="51"/>
  <c r="V61" i="51"/>
  <c r="W61" i="51" s="1"/>
  <c r="AR50" i="51"/>
  <c r="AW28" i="51"/>
  <c r="I57" i="51"/>
  <c r="AW34" i="51"/>
  <c r="AW22" i="51"/>
  <c r="AW53" i="51"/>
  <c r="AR52" i="51"/>
  <c r="W20" i="51"/>
  <c r="I34" i="51"/>
  <c r="AU41" i="51"/>
  <c r="N16" i="51"/>
  <c r="AJ61" i="51"/>
  <c r="I22" i="51"/>
  <c r="AY31" i="51" l="1"/>
  <c r="AY24" i="51"/>
  <c r="AJ120" i="51"/>
  <c r="AY22" i="51"/>
  <c r="AY50" i="51"/>
  <c r="AY58" i="51"/>
  <c r="AY67" i="51"/>
  <c r="AY88" i="51"/>
  <c r="AY39" i="51"/>
  <c r="AY59" i="51"/>
  <c r="AY57" i="51"/>
  <c r="AH124" i="51"/>
  <c r="AI96" i="51"/>
  <c r="AY68" i="51"/>
  <c r="AY38" i="51"/>
  <c r="AY87" i="51"/>
  <c r="AY37" i="51"/>
  <c r="AQ122" i="51"/>
  <c r="AQ96" i="51"/>
  <c r="AR73" i="51"/>
  <c r="AY34" i="51"/>
  <c r="AY35" i="51"/>
  <c r="AY91" i="51"/>
  <c r="AY27" i="51"/>
  <c r="AY53" i="51"/>
  <c r="AY100" i="51"/>
  <c r="AN96" i="51"/>
  <c r="AM124" i="51"/>
  <c r="Y118" i="51"/>
  <c r="Y101" i="51"/>
  <c r="Z63" i="51"/>
  <c r="AY40" i="51"/>
  <c r="U96" i="51"/>
  <c r="T124" i="51"/>
  <c r="M118" i="51"/>
  <c r="M101" i="51"/>
  <c r="N63" i="51"/>
  <c r="AY44" i="51"/>
  <c r="AM101" i="51"/>
  <c r="AM118" i="51"/>
  <c r="AN63" i="51"/>
  <c r="AA124" i="51"/>
  <c r="AB96" i="51"/>
  <c r="AY20" i="51"/>
  <c r="AY78" i="51"/>
  <c r="AY93" i="51"/>
  <c r="AY49" i="51"/>
  <c r="AY75" i="51"/>
  <c r="AY89" i="51"/>
  <c r="E96" i="51"/>
  <c r="H96" i="51"/>
  <c r="D124" i="51"/>
  <c r="AY25" i="51"/>
  <c r="AT122" i="51"/>
  <c r="AX73" i="51"/>
  <c r="AT96" i="51"/>
  <c r="AU73" i="51"/>
  <c r="AV120" i="51"/>
  <c r="AW95" i="51"/>
  <c r="AA118" i="51"/>
  <c r="AA101" i="51"/>
  <c r="AB63" i="51"/>
  <c r="O96" i="51"/>
  <c r="K124" i="51"/>
  <c r="L96" i="51"/>
  <c r="AY46" i="51"/>
  <c r="AY76" i="51"/>
  <c r="AY29" i="51"/>
  <c r="AY43" i="51"/>
  <c r="AV96" i="51"/>
  <c r="AV122" i="51"/>
  <c r="AW73" i="51"/>
  <c r="L16" i="51"/>
  <c r="AV63" i="51"/>
  <c r="AW61" i="51"/>
  <c r="F124" i="51"/>
  <c r="G96" i="51"/>
  <c r="AY83" i="51"/>
  <c r="AY71" i="51"/>
  <c r="AC120" i="51"/>
  <c r="AD95" i="51"/>
  <c r="V122" i="51"/>
  <c r="W73" i="51"/>
  <c r="AY81" i="51"/>
  <c r="AR61" i="51"/>
  <c r="AQ63" i="51"/>
  <c r="AY30" i="51"/>
  <c r="AY62" i="51"/>
  <c r="AY28" i="51"/>
  <c r="O122" i="51"/>
  <c r="P73" i="51"/>
  <c r="AY23" i="51"/>
  <c r="AY94" i="51"/>
  <c r="AF124" i="51"/>
  <c r="AG96" i="51"/>
  <c r="AY86" i="51"/>
  <c r="AY52" i="51"/>
  <c r="AY60" i="51"/>
  <c r="W95" i="51"/>
  <c r="V120" i="51"/>
  <c r="AY54" i="51"/>
  <c r="AP96" i="51"/>
  <c r="AO124" i="51"/>
  <c r="AY36" i="51"/>
  <c r="AU95" i="51"/>
  <c r="AT120" i="51"/>
  <c r="AX95" i="51"/>
  <c r="AY80" i="51"/>
  <c r="AD16" i="51"/>
  <c r="R101" i="51"/>
  <c r="R118" i="51"/>
  <c r="S63" i="51"/>
  <c r="V63" i="51"/>
  <c r="AY98" i="51"/>
  <c r="AY33" i="51"/>
  <c r="AC96" i="51"/>
  <c r="AD73" i="51"/>
  <c r="AC122" i="51"/>
  <c r="AY51" i="51"/>
  <c r="AJ63" i="51"/>
  <c r="AK61" i="51"/>
  <c r="AK16" i="51"/>
  <c r="AY41" i="51"/>
  <c r="AY66" i="51"/>
  <c r="AY32" i="51"/>
  <c r="H63" i="51"/>
  <c r="I61" i="51"/>
  <c r="AY48" i="51"/>
  <c r="AY85" i="51"/>
  <c r="AY42" i="51"/>
  <c r="AY56" i="51"/>
  <c r="AY90" i="51"/>
  <c r="AY21" i="51"/>
  <c r="K122" i="51"/>
  <c r="T101" i="51"/>
  <c r="T118" i="51"/>
  <c r="U63" i="51"/>
  <c r="I95" i="51"/>
  <c r="H120" i="51"/>
  <c r="AX61" i="51"/>
  <c r="AY61" i="51" s="1"/>
  <c r="AT63" i="51"/>
  <c r="AU61" i="51"/>
  <c r="AO118" i="51"/>
  <c r="AO101" i="51"/>
  <c r="AP63" i="51"/>
  <c r="AY99" i="51"/>
  <c r="AY82" i="51"/>
  <c r="H122" i="51"/>
  <c r="I73" i="51"/>
  <c r="AR95" i="51"/>
  <c r="AQ120" i="51"/>
  <c r="AY79" i="51"/>
  <c r="O120" i="51"/>
  <c r="P95" i="51"/>
  <c r="AY70" i="51"/>
  <c r="AY77" i="51"/>
  <c r="K120" i="51"/>
  <c r="AY26" i="51"/>
  <c r="AY45" i="51"/>
  <c r="M124" i="51"/>
  <c r="N96" i="51"/>
  <c r="AF118" i="51"/>
  <c r="AF101" i="51"/>
  <c r="AG63" i="51"/>
  <c r="AJ122" i="51"/>
  <c r="AJ96" i="51"/>
  <c r="AK73" i="51"/>
  <c r="AY72" i="51"/>
  <c r="AY92" i="51"/>
  <c r="AT112" i="51"/>
  <c r="AX16" i="51"/>
  <c r="AU16" i="51"/>
  <c r="D118" i="51"/>
  <c r="D101" i="51"/>
  <c r="E63" i="51"/>
  <c r="F118" i="51"/>
  <c r="F101" i="51"/>
  <c r="G63" i="51"/>
  <c r="K118" i="51"/>
  <c r="K101" i="51"/>
  <c r="K102" i="51" s="1"/>
  <c r="L63" i="51"/>
  <c r="O63" i="51"/>
  <c r="AY84" i="51"/>
  <c r="AC63" i="51"/>
  <c r="AD61" i="51"/>
  <c r="V96" i="51"/>
  <c r="R124" i="51"/>
  <c r="S96" i="51"/>
  <c r="AH118" i="51"/>
  <c r="AI63" i="51"/>
  <c r="AH101" i="51"/>
  <c r="AY47" i="51"/>
  <c r="AI101" i="51" l="1"/>
  <c r="AH102" i="51"/>
  <c r="AQ124" i="51"/>
  <c r="AR96" i="51"/>
  <c r="O118" i="51"/>
  <c r="P63" i="51"/>
  <c r="U101" i="51"/>
  <c r="T102" i="51"/>
  <c r="H118" i="51"/>
  <c r="I63" i="51"/>
  <c r="L101" i="51"/>
  <c r="O101" i="51"/>
  <c r="P101" i="51" s="1"/>
  <c r="AT118" i="51"/>
  <c r="AT101" i="51"/>
  <c r="AU63" i="51"/>
  <c r="AX63" i="51"/>
  <c r="S101" i="51"/>
  <c r="V101" i="51"/>
  <c r="W101" i="51" s="1"/>
  <c r="R102" i="51"/>
  <c r="AT124" i="51"/>
  <c r="AX96" i="51"/>
  <c r="AU96" i="51"/>
  <c r="AX112" i="51"/>
  <c r="AY16" i="51"/>
  <c r="AQ118" i="51"/>
  <c r="AQ101" i="51"/>
  <c r="AR63" i="51"/>
  <c r="O124" i="51"/>
  <c r="P96" i="51"/>
  <c r="AX122" i="51"/>
  <c r="AY73" i="51"/>
  <c r="AN101" i="51"/>
  <c r="AM102" i="51"/>
  <c r="AP101" i="51"/>
  <c r="AO102" i="51"/>
  <c r="AJ101" i="51"/>
  <c r="AJ118" i="51"/>
  <c r="AK63" i="51"/>
  <c r="W96" i="51"/>
  <c r="V124" i="51"/>
  <c r="AG101" i="51"/>
  <c r="AF102" i="51"/>
  <c r="AC124" i="51"/>
  <c r="AD96" i="51"/>
  <c r="AV124" i="51"/>
  <c r="AW96" i="51"/>
  <c r="AC101" i="51"/>
  <c r="Z101" i="51"/>
  <c r="Y102" i="51"/>
  <c r="V118" i="51"/>
  <c r="W63" i="51"/>
  <c r="H124" i="51"/>
  <c r="I96" i="51"/>
  <c r="H101" i="51"/>
  <c r="I101" i="51" s="1"/>
  <c r="E101" i="51"/>
  <c r="D102" i="51"/>
  <c r="G101" i="51"/>
  <c r="F102" i="51"/>
  <c r="AB101" i="51"/>
  <c r="AA102" i="51"/>
  <c r="AV118" i="51"/>
  <c r="AV101" i="51"/>
  <c r="AW63" i="51"/>
  <c r="AJ124" i="51"/>
  <c r="AK96" i="51"/>
  <c r="K116" i="51"/>
  <c r="K114" i="51"/>
  <c r="L102" i="51"/>
  <c r="AC118" i="51"/>
  <c r="AD63" i="51"/>
  <c r="AX120" i="51"/>
  <c r="AY95" i="51"/>
  <c r="N101" i="51"/>
  <c r="M102" i="51"/>
  <c r="AU101" i="51" l="1"/>
  <c r="AT102" i="51"/>
  <c r="AA114" i="51"/>
  <c r="AB102" i="51"/>
  <c r="AA116" i="51"/>
  <c r="AK101" i="51"/>
  <c r="AJ102" i="51"/>
  <c r="AX124" i="51"/>
  <c r="AY96" i="51"/>
  <c r="AX118" i="51"/>
  <c r="AX101" i="51"/>
  <c r="AY63" i="51"/>
  <c r="N102" i="51"/>
  <c r="M116" i="51"/>
  <c r="M114" i="51"/>
  <c r="O102" i="51"/>
  <c r="AG102" i="51"/>
  <c r="AF114" i="51"/>
  <c r="AF116" i="51"/>
  <c r="AR101" i="51"/>
  <c r="AQ102" i="51"/>
  <c r="R116" i="51"/>
  <c r="S102" i="51"/>
  <c r="V102" i="51"/>
  <c r="R114" i="51"/>
  <c r="AW101" i="51"/>
  <c r="AV102" i="51"/>
  <c r="Y114" i="51"/>
  <c r="Z102" i="51"/>
  <c r="Y116" i="51"/>
  <c r="AM116" i="51"/>
  <c r="AM114" i="51"/>
  <c r="AN102" i="51"/>
  <c r="AI102" i="51"/>
  <c r="AH116" i="51"/>
  <c r="AH114" i="51"/>
  <c r="AD101" i="51"/>
  <c r="AC102" i="51"/>
  <c r="T116" i="51"/>
  <c r="T114" i="51"/>
  <c r="U102" i="51"/>
  <c r="AO116" i="51"/>
  <c r="AO114" i="51"/>
  <c r="AP102" i="51"/>
  <c r="F114" i="51"/>
  <c r="G102" i="51"/>
  <c r="F116" i="51"/>
  <c r="D116" i="51"/>
  <c r="H102" i="51"/>
  <c r="D114" i="51"/>
  <c r="E102" i="51"/>
  <c r="AC116" i="51" l="1"/>
  <c r="AC114" i="51"/>
  <c r="AD102" i="51"/>
  <c r="AQ114" i="51"/>
  <c r="AR102" i="51"/>
  <c r="AQ116" i="51"/>
  <c r="P102" i="51"/>
  <c r="O116" i="51"/>
  <c r="O114" i="51"/>
  <c r="AV116" i="51"/>
  <c r="AW102" i="51"/>
  <c r="AY101" i="51"/>
  <c r="AX102" i="51"/>
  <c r="V116" i="51"/>
  <c r="V114" i="51"/>
  <c r="W102" i="51"/>
  <c r="AU102" i="51"/>
  <c r="AT116" i="51"/>
  <c r="AJ116" i="51"/>
  <c r="AK102" i="51"/>
  <c r="AJ114" i="51"/>
  <c r="H114" i="51"/>
  <c r="I102" i="51"/>
  <c r="H116" i="51"/>
  <c r="AY102" i="51" l="1"/>
  <c r="AX116" i="51"/>
  <c r="H122" i="54" l="1"/>
  <c r="H120" i="54"/>
  <c r="H118" i="54"/>
  <c r="H114" i="54"/>
  <c r="H116" i="54" s="1"/>
  <c r="DJ134" i="54" s="1"/>
  <c r="F122" i="54"/>
  <c r="F120" i="54"/>
  <c r="F118" i="54"/>
  <c r="F114" i="54"/>
  <c r="F116" i="54" s="1"/>
  <c r="D122" i="54"/>
  <c r="D120" i="54"/>
  <c r="D118" i="54"/>
  <c r="D114" i="54"/>
  <c r="D116" i="54" s="1"/>
  <c r="D124" i="54" l="1"/>
  <c r="F124" i="54"/>
  <c r="H124" i="54"/>
  <c r="CP124" i="54"/>
  <c r="CN124" i="54"/>
  <c r="CL124" i="54"/>
  <c r="CJ124" i="54"/>
  <c r="CH124" i="54"/>
  <c r="CF124" i="54"/>
  <c r="BZ124" i="54"/>
  <c r="BX124" i="54"/>
  <c r="BV124" i="54"/>
  <c r="BT124" i="54"/>
  <c r="BR124" i="54"/>
  <c r="BP124" i="54"/>
  <c r="BJ124" i="54"/>
  <c r="BH124" i="54"/>
  <c r="BF124" i="54"/>
  <c r="BD124" i="54"/>
  <c r="BB124" i="54"/>
  <c r="AZ124" i="54"/>
  <c r="AT124" i="54"/>
  <c r="AR124" i="54"/>
  <c r="AP124" i="54"/>
  <c r="AN124" i="54"/>
  <c r="AL124" i="54"/>
  <c r="AJ124" i="54"/>
  <c r="AD124" i="54"/>
  <c r="AB124" i="54"/>
  <c r="Z124" i="54"/>
  <c r="X124" i="54"/>
  <c r="V124" i="54"/>
  <c r="T124" i="54"/>
  <c r="Z120" i="54" l="1"/>
  <c r="N124" i="54"/>
  <c r="N122" i="54"/>
  <c r="DK158" i="54" s="1"/>
  <c r="N120" i="54"/>
  <c r="N118" i="54"/>
  <c r="L124" i="54"/>
  <c r="L122" i="54"/>
  <c r="L120" i="54"/>
  <c r="L118" i="54"/>
  <c r="J124" i="54"/>
  <c r="J122" i="54"/>
  <c r="J120" i="54"/>
  <c r="J118" i="54"/>
  <c r="N114" i="54"/>
  <c r="DK126" i="54" s="1"/>
  <c r="L114" i="54"/>
  <c r="L116" i="54" s="1"/>
  <c r="J114" i="54"/>
  <c r="J116" i="54" s="1"/>
  <c r="CV55" i="54"/>
  <c r="CX55" i="54"/>
  <c r="DB55" i="54"/>
  <c r="DD55" i="54"/>
  <c r="CR55" i="54"/>
  <c r="CS55" i="54"/>
  <c r="CB55" i="54"/>
  <c r="CC55" i="54"/>
  <c r="CD55" i="54" s="1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AX36" i="54" s="1"/>
  <c r="BL36" i="54"/>
  <c r="BM36" i="54"/>
  <c r="CB36" i="54"/>
  <c r="CC36" i="54"/>
  <c r="CD36" i="54" s="1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BN42" i="54" s="1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CD44" i="54" s="1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BN49" i="54" s="1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P118" i="54" s="1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H67" i="54" s="1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H92" i="54" s="1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Q124" i="54" s="1"/>
  <c r="AF96" i="54"/>
  <c r="AF124" i="54" s="1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Q114" i="54" s="1"/>
  <c r="AF101" i="54"/>
  <c r="AG101" i="54"/>
  <c r="AV101" i="54"/>
  <c r="AW101" i="54"/>
  <c r="BL101" i="54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BN107" i="54" s="1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F112" i="54" s="1"/>
  <c r="AG111" i="54"/>
  <c r="AV111" i="54"/>
  <c r="AW111" i="54"/>
  <c r="BL111" i="54"/>
  <c r="BM111" i="54"/>
  <c r="CB111" i="54"/>
  <c r="CC111" i="54"/>
  <c r="T114" i="54"/>
  <c r="V114" i="54"/>
  <c r="X114" i="54"/>
  <c r="Z114" i="54"/>
  <c r="AB114" i="54"/>
  <c r="AD114" i="54"/>
  <c r="DK127" i="54" s="1"/>
  <c r="AJ114" i="54"/>
  <c r="AL114" i="54"/>
  <c r="AN114" i="54"/>
  <c r="AP114" i="54"/>
  <c r="AR114" i="54"/>
  <c r="AT114" i="54"/>
  <c r="AZ114" i="54"/>
  <c r="BB114" i="54"/>
  <c r="BD114" i="54"/>
  <c r="DJ129" i="54" s="1"/>
  <c r="BF114" i="54"/>
  <c r="BH114" i="54"/>
  <c r="BJ114" i="54"/>
  <c r="DK129" i="54" s="1"/>
  <c r="BL114" i="54"/>
  <c r="BP114" i="54"/>
  <c r="BR114" i="54"/>
  <c r="BT114" i="54"/>
  <c r="DJ130" i="54" s="1"/>
  <c r="BV114" i="54"/>
  <c r="BX114" i="54"/>
  <c r="BZ114" i="54"/>
  <c r="DK130" i="54" s="1"/>
  <c r="CF114" i="54"/>
  <c r="CH114" i="54"/>
  <c r="CJ114" i="54"/>
  <c r="DJ131" i="54" s="1"/>
  <c r="CL114" i="54"/>
  <c r="CN114" i="54"/>
  <c r="CP114" i="54"/>
  <c r="DK131" i="54" s="1"/>
  <c r="DJ158" i="54"/>
  <c r="DK150" i="54"/>
  <c r="DJ150" i="54"/>
  <c r="DK142" i="54"/>
  <c r="DJ142" i="54"/>
  <c r="DK128" i="54"/>
  <c r="DJ126" i="54"/>
  <c r="CP122" i="54"/>
  <c r="DK163" i="54" s="1"/>
  <c r="CN122" i="54"/>
  <c r="CL122" i="54"/>
  <c r="CJ122" i="54"/>
  <c r="DJ163" i="54" s="1"/>
  <c r="CH122" i="54"/>
  <c r="CF122" i="54"/>
  <c r="BZ122" i="54"/>
  <c r="DK162" i="54" s="1"/>
  <c r="BX122" i="54"/>
  <c r="BV122" i="54"/>
  <c r="BT122" i="54"/>
  <c r="DJ162" i="54" s="1"/>
  <c r="BR122" i="54"/>
  <c r="BP122" i="54"/>
  <c r="BJ122" i="54"/>
  <c r="DK161" i="54" s="1"/>
  <c r="BH122" i="54"/>
  <c r="BF122" i="54"/>
  <c r="BD122" i="54"/>
  <c r="DJ161" i="54" s="1"/>
  <c r="BB122" i="54"/>
  <c r="AZ122" i="54"/>
  <c r="AT122" i="54"/>
  <c r="DK160" i="54" s="1"/>
  <c r="AR122" i="54"/>
  <c r="AP122" i="54"/>
  <c r="AN122" i="54"/>
  <c r="DJ160" i="54" s="1"/>
  <c r="AL122" i="54"/>
  <c r="AJ122" i="54"/>
  <c r="AD122" i="54"/>
  <c r="DK159" i="54" s="1"/>
  <c r="AB122" i="54"/>
  <c r="Z122" i="54"/>
  <c r="X122" i="54"/>
  <c r="DJ159" i="54" s="1"/>
  <c r="V122" i="54"/>
  <c r="T122" i="54"/>
  <c r="CP120" i="54"/>
  <c r="DK155" i="54" s="1"/>
  <c r="CN120" i="54"/>
  <c r="CL120" i="54"/>
  <c r="CJ120" i="54"/>
  <c r="DJ155" i="54" s="1"/>
  <c r="CH120" i="54"/>
  <c r="CF120" i="54"/>
  <c r="BZ120" i="54"/>
  <c r="DK154" i="54" s="1"/>
  <c r="BX120" i="54"/>
  <c r="BV120" i="54"/>
  <c r="BT120" i="54"/>
  <c r="DJ154" i="54" s="1"/>
  <c r="BR120" i="54"/>
  <c r="BP120" i="54"/>
  <c r="BJ120" i="54"/>
  <c r="DK153" i="54" s="1"/>
  <c r="BH120" i="54"/>
  <c r="BF120" i="54"/>
  <c r="BD120" i="54"/>
  <c r="DJ153" i="54" s="1"/>
  <c r="BB120" i="54"/>
  <c r="AZ120" i="54"/>
  <c r="AT120" i="54"/>
  <c r="DK152" i="54" s="1"/>
  <c r="AR120" i="54"/>
  <c r="AP120" i="54"/>
  <c r="AN120" i="54"/>
  <c r="DJ152" i="54" s="1"/>
  <c r="AL120" i="54"/>
  <c r="AJ120" i="54"/>
  <c r="AD120" i="54"/>
  <c r="DK151" i="54" s="1"/>
  <c r="X120" i="54"/>
  <c r="DJ151" i="54" s="1"/>
  <c r="V120" i="54"/>
  <c r="T120" i="54"/>
  <c r="CP118" i="54"/>
  <c r="DK147" i="54" s="1"/>
  <c r="CN118" i="54"/>
  <c r="CL118" i="54"/>
  <c r="CJ118" i="54"/>
  <c r="DJ147" i="54" s="1"/>
  <c r="CH118" i="54"/>
  <c r="CF118" i="54"/>
  <c r="BZ118" i="54"/>
  <c r="DK146" i="54" s="1"/>
  <c r="BX118" i="54"/>
  <c r="BV118" i="54"/>
  <c r="BT118" i="54"/>
  <c r="DJ146" i="54" s="1"/>
  <c r="BR118" i="54"/>
  <c r="BP118" i="54"/>
  <c r="BJ118" i="54"/>
  <c r="DK145" i="54" s="1"/>
  <c r="BH118" i="54"/>
  <c r="BF118" i="54"/>
  <c r="BD118" i="54"/>
  <c r="DJ145" i="54" s="1"/>
  <c r="BB118" i="54"/>
  <c r="AZ118" i="54"/>
  <c r="AT118" i="54"/>
  <c r="DK144" i="54" s="1"/>
  <c r="AR118" i="54"/>
  <c r="AP118" i="54"/>
  <c r="AN118" i="54"/>
  <c r="DJ144" i="54" s="1"/>
  <c r="AL118" i="54"/>
  <c r="AJ118" i="54"/>
  <c r="AD118" i="54"/>
  <c r="DK143" i="54" s="1"/>
  <c r="AB118" i="54"/>
  <c r="Z118" i="54"/>
  <c r="X118" i="54"/>
  <c r="DJ143" i="54" s="1"/>
  <c r="V118" i="54"/>
  <c r="T118" i="54"/>
  <c r="CP116" i="54"/>
  <c r="DK139" i="54" s="1"/>
  <c r="CN116" i="54"/>
  <c r="CL116" i="54"/>
  <c r="CJ116" i="54"/>
  <c r="DJ139" i="54" s="1"/>
  <c r="CH116" i="54"/>
  <c r="CF116" i="54"/>
  <c r="BZ116" i="54"/>
  <c r="DK138" i="54" s="1"/>
  <c r="BX116" i="54"/>
  <c r="BV116" i="54"/>
  <c r="BT116" i="54"/>
  <c r="DJ138" i="54" s="1"/>
  <c r="BR116" i="54"/>
  <c r="BP116" i="54"/>
  <c r="BJ116" i="54"/>
  <c r="DK137" i="54" s="1"/>
  <c r="BH116" i="54"/>
  <c r="BF116" i="54"/>
  <c r="BD116" i="54"/>
  <c r="DJ137" i="54" s="1"/>
  <c r="BB116" i="54"/>
  <c r="AZ116" i="54"/>
  <c r="AT116" i="54"/>
  <c r="DK136" i="54" s="1"/>
  <c r="AR116" i="54"/>
  <c r="AP116" i="54"/>
  <c r="AN116" i="54"/>
  <c r="DJ136" i="54" s="1"/>
  <c r="AL116" i="54"/>
  <c r="AJ116" i="54"/>
  <c r="AD116" i="54"/>
  <c r="DK135" i="54" s="1"/>
  <c r="AB116" i="54"/>
  <c r="Z116" i="54"/>
  <c r="X116" i="54"/>
  <c r="DJ135" i="54" s="1"/>
  <c r="V116" i="54"/>
  <c r="T116" i="54"/>
  <c r="DJ128" i="54"/>
  <c r="DJ127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CT77" i="54" s="1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AX86" i="54" l="1"/>
  <c r="AH79" i="54"/>
  <c r="AX78" i="54"/>
  <c r="AH75" i="54"/>
  <c r="CD60" i="54"/>
  <c r="AH59" i="54"/>
  <c r="CD51" i="54"/>
  <c r="AH50" i="54"/>
  <c r="AX49" i="54"/>
  <c r="CD47" i="54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N116" i="54"/>
  <c r="DK134" i="54" s="1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2" i="54" s="1"/>
  <c r="DL162" i="54" s="1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3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112" i="54" s="1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DL127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R112" i="54" s="1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X120" i="54" s="1"/>
  <c r="DL152" i="54" s="1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DL128" i="54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DL130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DL131" i="54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DC73" i="54" s="1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L126" i="54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T114" i="54" s="1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DJ92" i="54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H116" i="54"/>
  <c r="DL135" i="54" s="1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DL129" i="54"/>
  <c r="BM116" i="54"/>
  <c r="P116" i="54"/>
  <c r="AB120" i="54"/>
  <c r="BN120" i="54" l="1"/>
  <c r="DL153" i="54" s="1"/>
  <c r="AH112" i="54"/>
  <c r="BN116" i="54"/>
  <c r="DL137" i="54" s="1"/>
  <c r="BN118" i="54"/>
  <c r="DL145" i="54" s="1"/>
  <c r="AH114" i="54"/>
  <c r="AX114" i="54"/>
  <c r="BN122" i="54"/>
  <c r="DL161" i="54" s="1"/>
  <c r="AH120" i="54"/>
  <c r="DL151" i="54" s="1"/>
  <c r="AH124" i="54"/>
  <c r="CT124" i="54"/>
  <c r="CD116" i="54"/>
  <c r="DL138" i="54" s="1"/>
  <c r="CD124" i="54"/>
  <c r="CD118" i="54"/>
  <c r="DL146" i="54" s="1"/>
  <c r="BN114" i="54"/>
  <c r="BN124" i="54"/>
  <c r="AX124" i="54"/>
  <c r="AX116" i="54"/>
  <c r="DL136" i="54" s="1"/>
  <c r="DL59" i="54"/>
  <c r="R124" i="54"/>
  <c r="DA55" i="54"/>
  <c r="DJ55" i="54"/>
  <c r="R120" i="54"/>
  <c r="DL150" i="54" s="1"/>
  <c r="DK8" i="54"/>
  <c r="DK10" i="54" s="1"/>
  <c r="DL56" i="54"/>
  <c r="DL57" i="54"/>
  <c r="DG55" i="54"/>
  <c r="DK55" i="54"/>
  <c r="DL48" i="54"/>
  <c r="R122" i="54"/>
  <c r="DL158" i="54" s="1"/>
  <c r="DL105" i="54"/>
  <c r="DL88" i="54"/>
  <c r="R114" i="54"/>
  <c r="R118" i="54"/>
  <c r="DL142" i="54" s="1"/>
  <c r="R116" i="54"/>
  <c r="DL134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4" i="54" s="1"/>
  <c r="DL51" i="54"/>
  <c r="DK53" i="54"/>
  <c r="DL53" i="54" s="1"/>
  <c r="DG68" i="54"/>
  <c r="DA57" i="54"/>
  <c r="DG38" i="54"/>
  <c r="DA86" i="54"/>
  <c r="AX122" i="54"/>
  <c r="DL160" i="54" s="1"/>
  <c r="DL41" i="54"/>
  <c r="DA83" i="54"/>
  <c r="DK58" i="54"/>
  <c r="DL58" i="54" s="1"/>
  <c r="CT118" i="54"/>
  <c r="DL147" i="54" s="1"/>
  <c r="CT116" i="54"/>
  <c r="DL139" i="54" s="1"/>
  <c r="DA56" i="54"/>
  <c r="DA58" i="54"/>
  <c r="DA32" i="54"/>
  <c r="DK39" i="54"/>
  <c r="DG39" i="54"/>
  <c r="DJ94" i="54"/>
  <c r="DL94" i="54" s="1"/>
  <c r="DG94" i="54"/>
  <c r="DL92" i="54"/>
  <c r="CT122" i="54"/>
  <c r="DL163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5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X118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122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B120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59" i="54" s="1"/>
  <c r="DB122" i="54"/>
  <c r="DA75" i="54"/>
  <c r="DK44" i="54"/>
  <c r="DG44" i="54"/>
  <c r="DL20" i="54"/>
  <c r="DA20" i="54"/>
  <c r="DA24" i="54"/>
  <c r="DK67" i="54"/>
  <c r="DL67" i="54" s="1"/>
  <c r="DG67" i="54"/>
  <c r="CW61" i="54"/>
  <c r="CV63" i="54"/>
  <c r="CZ61" i="54"/>
  <c r="DA61" i="54" s="1"/>
  <c r="CX120" i="54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R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G31" i="54"/>
  <c r="DK31" i="54"/>
  <c r="DC61" i="54"/>
  <c r="DB63" i="54"/>
  <c r="CV120" i="54"/>
  <c r="CZ95" i="54"/>
  <c r="CW95" i="54"/>
  <c r="CV122" i="54"/>
  <c r="CV96" i="54"/>
  <c r="CV124" i="54" s="1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4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110" i="52"/>
  <c r="P110" i="52"/>
  <c r="R110" i="52" s="1"/>
  <c r="Q109" i="52"/>
  <c r="P109" i="52"/>
  <c r="R109" i="52" s="1"/>
  <c r="Q106" i="52"/>
  <c r="P106" i="52"/>
  <c r="Q105" i="52"/>
  <c r="P105" i="52"/>
  <c r="Q104" i="52"/>
  <c r="P104" i="52"/>
  <c r="Q101" i="52"/>
  <c r="P101" i="52"/>
  <c r="Q100" i="52"/>
  <c r="P100" i="52"/>
  <c r="Q99" i="52"/>
  <c r="P99" i="52"/>
  <c r="Q98" i="52"/>
  <c r="P98" i="52"/>
  <c r="Q97" i="52"/>
  <c r="P97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R90" i="52" s="1"/>
  <c r="Q89" i="52"/>
  <c r="P89" i="52"/>
  <c r="Q88" i="52"/>
  <c r="P88" i="52"/>
  <c r="Q87" i="52"/>
  <c r="P87" i="52"/>
  <c r="Q86" i="52"/>
  <c r="P86" i="52"/>
  <c r="R86" i="52" s="1"/>
  <c r="Q85" i="52"/>
  <c r="P85" i="52"/>
  <c r="Q84" i="52"/>
  <c r="P84" i="52"/>
  <c r="Q83" i="52"/>
  <c r="P83" i="52"/>
  <c r="Q82" i="52"/>
  <c r="P82" i="52"/>
  <c r="R82" i="52" s="1"/>
  <c r="Q81" i="52"/>
  <c r="P81" i="52"/>
  <c r="Q80" i="52"/>
  <c r="P80" i="52"/>
  <c r="Q79" i="52"/>
  <c r="P79" i="52"/>
  <c r="Q78" i="52"/>
  <c r="P78" i="52"/>
  <c r="R78" i="52" s="1"/>
  <c r="Q77" i="52"/>
  <c r="P77" i="52"/>
  <c r="Q76" i="52"/>
  <c r="P76" i="52"/>
  <c r="R76" i="52" s="1"/>
  <c r="Q75" i="52"/>
  <c r="P75" i="52"/>
  <c r="Q74" i="52"/>
  <c r="P74" i="52"/>
  <c r="R74" i="52" s="1"/>
  <c r="Q72" i="52"/>
  <c r="P72" i="52"/>
  <c r="Q71" i="52"/>
  <c r="P71" i="52"/>
  <c r="Q70" i="52"/>
  <c r="P70" i="52"/>
  <c r="Q69" i="52"/>
  <c r="P69" i="52"/>
  <c r="R69" i="52" s="1"/>
  <c r="Q68" i="52"/>
  <c r="P68" i="52"/>
  <c r="Q67" i="52"/>
  <c r="P67" i="52"/>
  <c r="Q66" i="52"/>
  <c r="P66" i="52"/>
  <c r="Q65" i="52"/>
  <c r="P65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R55" i="52" s="1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R35" i="52" s="1"/>
  <c r="Q34" i="52"/>
  <c r="P34" i="52"/>
  <c r="R34" i="52" s="1"/>
  <c r="Q33" i="52"/>
  <c r="P33" i="52"/>
  <c r="Q32" i="52"/>
  <c r="P32" i="52"/>
  <c r="Q31" i="52"/>
  <c r="P31" i="52"/>
  <c r="R31" i="52" s="1"/>
  <c r="Q30" i="52"/>
  <c r="P30" i="52"/>
  <c r="Q29" i="52"/>
  <c r="P29" i="52"/>
  <c r="R29" i="52" s="1"/>
  <c r="Q28" i="52"/>
  <c r="P28" i="52"/>
  <c r="Q27" i="52"/>
  <c r="P27" i="52"/>
  <c r="Q26" i="52"/>
  <c r="P26" i="52"/>
  <c r="Q25" i="52"/>
  <c r="P25" i="52"/>
  <c r="Q24" i="52"/>
  <c r="P24" i="52"/>
  <c r="Q23" i="52"/>
  <c r="P23" i="52"/>
  <c r="R23" i="52" s="1"/>
  <c r="Q22" i="52"/>
  <c r="P22" i="52"/>
  <c r="R22" i="52" s="1"/>
  <c r="Q21" i="52"/>
  <c r="P21" i="52"/>
  <c r="R21" i="52" s="1"/>
  <c r="Q20" i="52"/>
  <c r="P20" i="52"/>
  <c r="R20" i="52" s="1"/>
  <c r="Q16" i="52"/>
  <c r="Q113" i="52" s="1"/>
  <c r="P16" i="52"/>
  <c r="P117" i="52" s="1"/>
  <c r="Q15" i="52"/>
  <c r="P15" i="52"/>
  <c r="R15" i="52" s="1"/>
  <c r="Q14" i="52"/>
  <c r="P14" i="52"/>
  <c r="R14" i="52" s="1"/>
  <c r="Q13" i="52"/>
  <c r="P13" i="52"/>
  <c r="Q12" i="52"/>
  <c r="P12" i="52"/>
  <c r="Q11" i="52"/>
  <c r="P11" i="52"/>
  <c r="Q10" i="52"/>
  <c r="Q111" i="52" s="1"/>
  <c r="P10" i="52"/>
  <c r="P111" i="52" s="1"/>
  <c r="Q9" i="52"/>
  <c r="P9" i="52"/>
  <c r="Q8" i="52"/>
  <c r="P8" i="52"/>
  <c r="R8" i="52" s="1"/>
  <c r="R52" i="52" l="1"/>
  <c r="DK16" i="54"/>
  <c r="DK112" i="54"/>
  <c r="DL8" i="54"/>
  <c r="DL10" i="54" s="1"/>
  <c r="DC96" i="54"/>
  <c r="DB124" i="54"/>
  <c r="DE96" i="54"/>
  <c r="DD124" i="54"/>
  <c r="CY96" i="54"/>
  <c r="CX124" i="54"/>
  <c r="DL55" i="54"/>
  <c r="DD120" i="54"/>
  <c r="DL111" i="54"/>
  <c r="DD122" i="54"/>
  <c r="DL54" i="54"/>
  <c r="DL82" i="54"/>
  <c r="DL81" i="54"/>
  <c r="DL39" i="54"/>
  <c r="DL36" i="54"/>
  <c r="DL76" i="54"/>
  <c r="DG61" i="54"/>
  <c r="DK61" i="54"/>
  <c r="DK63" i="54" s="1"/>
  <c r="DK141" i="54" s="1"/>
  <c r="DF120" i="54"/>
  <c r="DG95" i="54"/>
  <c r="DF122" i="54"/>
  <c r="DF96" i="54"/>
  <c r="DG73" i="54"/>
  <c r="DL52" i="54"/>
  <c r="DL31" i="54"/>
  <c r="CX101" i="54"/>
  <c r="DB118" i="54"/>
  <c r="DB101" i="54"/>
  <c r="DC63" i="54"/>
  <c r="CV101" i="54"/>
  <c r="CV118" i="54"/>
  <c r="CW63" i="54"/>
  <c r="CZ63" i="54"/>
  <c r="DL44" i="54"/>
  <c r="DL100" i="54"/>
  <c r="CZ122" i="54"/>
  <c r="DA73" i="54"/>
  <c r="DJ61" i="54"/>
  <c r="DJ73" i="54"/>
  <c r="DL66" i="54"/>
  <c r="DL73" i="54" s="1"/>
  <c r="CZ120" i="54"/>
  <c r="DA95" i="54"/>
  <c r="CZ96" i="54"/>
  <c r="CW96" i="54"/>
  <c r="DK95" i="54"/>
  <c r="DJ95" i="54"/>
  <c r="DK73" i="54"/>
  <c r="DK157" i="54" s="1"/>
  <c r="DD101" i="54"/>
  <c r="DD118" i="54"/>
  <c r="DE63" i="54"/>
  <c r="DA16" i="54"/>
  <c r="DL85" i="54"/>
  <c r="DG63" i="54"/>
  <c r="DF118" i="54"/>
  <c r="R105" i="52"/>
  <c r="R13" i="52"/>
  <c r="R24" i="52"/>
  <c r="R28" i="52"/>
  <c r="R60" i="52"/>
  <c r="R66" i="52"/>
  <c r="R70" i="52"/>
  <c r="R79" i="52"/>
  <c r="R91" i="52"/>
  <c r="R95" i="52"/>
  <c r="R106" i="52"/>
  <c r="R59" i="52"/>
  <c r="R46" i="52"/>
  <c r="R81" i="52"/>
  <c r="R93" i="52"/>
  <c r="R104" i="52"/>
  <c r="R36" i="52"/>
  <c r="R44" i="52"/>
  <c r="R48" i="52"/>
  <c r="R84" i="52"/>
  <c r="R88" i="52"/>
  <c r="Q117" i="52"/>
  <c r="R26" i="52"/>
  <c r="R37" i="52"/>
  <c r="R41" i="52"/>
  <c r="R56" i="52"/>
  <c r="R65" i="52"/>
  <c r="R85" i="52"/>
  <c r="R97" i="52"/>
  <c r="R27" i="52"/>
  <c r="R9" i="52"/>
  <c r="R54" i="52"/>
  <c r="R39" i="52"/>
  <c r="R43" i="52"/>
  <c r="R47" i="52"/>
  <c r="R51" i="52"/>
  <c r="R58" i="52"/>
  <c r="R67" i="52"/>
  <c r="R87" i="52"/>
  <c r="R99" i="52"/>
  <c r="R16" i="52"/>
  <c r="R33" i="52"/>
  <c r="R50" i="52"/>
  <c r="R53" i="52"/>
  <c r="P121" i="52"/>
  <c r="R83" i="52"/>
  <c r="R101" i="52"/>
  <c r="R12" i="52"/>
  <c r="R30" i="52"/>
  <c r="R40" i="52"/>
  <c r="R57" i="52"/>
  <c r="Q121" i="52"/>
  <c r="R77" i="52"/>
  <c r="R80" i="52"/>
  <c r="P119" i="52"/>
  <c r="R98" i="52"/>
  <c r="Q115" i="52"/>
  <c r="Q119" i="52"/>
  <c r="R61" i="52"/>
  <c r="R94" i="52"/>
  <c r="R11" i="52"/>
  <c r="R38" i="52"/>
  <c r="R25" i="52"/>
  <c r="R42" i="52"/>
  <c r="R45" i="52"/>
  <c r="R62" i="52"/>
  <c r="R75" i="52"/>
  <c r="R92" i="52"/>
  <c r="R32" i="52"/>
  <c r="R49" i="52"/>
  <c r="R68" i="52"/>
  <c r="R71" i="52"/>
  <c r="R89" i="52"/>
  <c r="R100" i="52"/>
  <c r="P113" i="52"/>
  <c r="R10" i="52"/>
  <c r="R111" i="52" s="1"/>
  <c r="P115" i="52"/>
  <c r="R72" i="52"/>
  <c r="DL112" i="54" l="1"/>
  <c r="DL16" i="54"/>
  <c r="DL157" i="54" s="1"/>
  <c r="DG96" i="54"/>
  <c r="DF124" i="54"/>
  <c r="DA96" i="54"/>
  <c r="CZ124" i="54"/>
  <c r="DK118" i="54"/>
  <c r="DL95" i="54"/>
  <c r="DC101" i="54"/>
  <c r="DB102" i="54"/>
  <c r="CW101" i="54"/>
  <c r="CV102" i="54"/>
  <c r="DE101" i="54"/>
  <c r="DD102" i="54"/>
  <c r="DF101" i="54"/>
  <c r="DK149" i="54"/>
  <c r="DK120" i="54"/>
  <c r="DK96" i="54"/>
  <c r="DK101" i="54" s="1"/>
  <c r="DK102" i="54" s="1"/>
  <c r="DK122" i="54"/>
  <c r="DJ96" i="54"/>
  <c r="DJ122" i="54"/>
  <c r="DJ157" i="54"/>
  <c r="CZ118" i="54"/>
  <c r="DA63" i="54"/>
  <c r="CZ101" i="54"/>
  <c r="CY101" i="54"/>
  <c r="CX102" i="54"/>
  <c r="DJ149" i="54"/>
  <c r="DJ120" i="54"/>
  <c r="DL61" i="54"/>
  <c r="DL63" i="54" s="1"/>
  <c r="DJ63" i="54"/>
  <c r="R115" i="52"/>
  <c r="R121" i="52"/>
  <c r="R119" i="52"/>
  <c r="R117" i="52"/>
  <c r="R113" i="52"/>
  <c r="DL122" i="54" l="1"/>
  <c r="DL120" i="54"/>
  <c r="DL149" i="54"/>
  <c r="DL96" i="54"/>
  <c r="DL101" i="54" s="1"/>
  <c r="DL102" i="54" s="1"/>
  <c r="DA101" i="54"/>
  <c r="CZ102" i="54"/>
  <c r="DK116" i="54"/>
  <c r="DK114" i="54"/>
  <c r="DK125" i="54"/>
  <c r="DK133" i="54" s="1"/>
  <c r="DD116" i="54"/>
  <c r="DD114" i="54"/>
  <c r="DE102" i="54"/>
  <c r="DG101" i="54"/>
  <c r="DF102" i="54"/>
  <c r="DJ118" i="54"/>
  <c r="DJ101" i="54"/>
  <c r="DJ102" i="54" s="1"/>
  <c r="DJ141" i="54"/>
  <c r="DL118" i="54"/>
  <c r="DL141" i="54"/>
  <c r="CW102" i="54"/>
  <c r="CV116" i="54"/>
  <c r="CV114" i="54"/>
  <c r="CX116" i="54"/>
  <c r="CX114" i="54"/>
  <c r="CY102" i="54"/>
  <c r="DB116" i="54"/>
  <c r="DB114" i="54"/>
  <c r="DC102" i="54"/>
  <c r="DJ125" i="54" l="1"/>
  <c r="DJ133" i="54" s="1"/>
  <c r="DJ116" i="54"/>
  <c r="DJ114" i="54"/>
  <c r="DL116" i="54"/>
  <c r="DL114" i="54"/>
  <c r="DL125" i="54"/>
  <c r="DL133" i="54" s="1"/>
  <c r="DF114" i="54"/>
  <c r="DF116" i="54"/>
  <c r="DG102" i="54"/>
  <c r="CZ116" i="54"/>
  <c r="CZ114" i="54"/>
  <c r="DA102" i="54"/>
  <c r="CQ101" i="52" l="1"/>
  <c r="CQ100" i="52"/>
  <c r="CQ99" i="52"/>
  <c r="CQ98" i="52"/>
  <c r="CQ97" i="52"/>
  <c r="CQ95" i="52"/>
  <c r="CQ94" i="52"/>
  <c r="CQ93" i="52"/>
  <c r="CQ92" i="52"/>
  <c r="CQ91" i="52"/>
  <c r="CQ90" i="52"/>
  <c r="CQ89" i="52"/>
  <c r="CQ88" i="52"/>
  <c r="CQ87" i="52"/>
  <c r="CQ86" i="52"/>
  <c r="CQ85" i="52"/>
  <c r="CQ84" i="52"/>
  <c r="CQ83" i="52"/>
  <c r="CQ82" i="52"/>
  <c r="CQ81" i="52"/>
  <c r="CQ80" i="52"/>
  <c r="CQ79" i="52"/>
  <c r="CQ78" i="52"/>
  <c r="CQ77" i="52"/>
  <c r="CQ76" i="52"/>
  <c r="CQ75" i="52"/>
  <c r="CQ74" i="52"/>
  <c r="CQ72" i="52"/>
  <c r="CQ71" i="52"/>
  <c r="CQ70" i="52"/>
  <c r="CQ69" i="52"/>
  <c r="CQ68" i="52"/>
  <c r="CQ67" i="52"/>
  <c r="CQ66" i="52"/>
  <c r="CQ65" i="52"/>
  <c r="CQ62" i="52"/>
  <c r="CQ61" i="52"/>
  <c r="CQ60" i="52"/>
  <c r="CQ59" i="52"/>
  <c r="CQ58" i="52"/>
  <c r="CQ57" i="52"/>
  <c r="CQ56" i="52"/>
  <c r="CQ55" i="52"/>
  <c r="CQ54" i="52"/>
  <c r="CQ53" i="52"/>
  <c r="CQ52" i="52"/>
  <c r="CQ51" i="52"/>
  <c r="CQ50" i="52"/>
  <c r="CQ49" i="52"/>
  <c r="CQ48" i="52"/>
  <c r="CQ47" i="52"/>
  <c r="CQ46" i="52"/>
  <c r="CQ45" i="52"/>
  <c r="CQ44" i="52"/>
  <c r="CQ43" i="52"/>
  <c r="CQ42" i="52"/>
  <c r="CQ41" i="52"/>
  <c r="CQ40" i="52"/>
  <c r="CQ39" i="52"/>
  <c r="CQ38" i="52"/>
  <c r="CQ37" i="52"/>
  <c r="CQ36" i="52"/>
  <c r="CQ35" i="52"/>
  <c r="CQ34" i="52"/>
  <c r="CQ33" i="52"/>
  <c r="CQ32" i="52"/>
  <c r="CQ31" i="52"/>
  <c r="CQ30" i="52"/>
  <c r="CQ29" i="52"/>
  <c r="CQ28" i="52"/>
  <c r="CQ27" i="52"/>
  <c r="CQ26" i="52"/>
  <c r="CQ25" i="52"/>
  <c r="CQ24" i="52"/>
  <c r="CQ23" i="52"/>
  <c r="CQ22" i="52"/>
  <c r="CQ21" i="52"/>
  <c r="CQ20" i="52"/>
  <c r="CO101" i="52"/>
  <c r="CO100" i="52"/>
  <c r="CO99" i="52"/>
  <c r="CO98" i="52"/>
  <c r="CO97" i="52"/>
  <c r="CO95" i="52"/>
  <c r="CO94" i="52"/>
  <c r="CO93" i="52"/>
  <c r="CO92" i="52"/>
  <c r="CO91" i="52"/>
  <c r="CO90" i="52"/>
  <c r="CO89" i="52"/>
  <c r="CO88" i="52"/>
  <c r="CO87" i="52"/>
  <c r="CO86" i="52"/>
  <c r="CO85" i="52"/>
  <c r="CO84" i="52"/>
  <c r="CO83" i="52"/>
  <c r="CO82" i="52"/>
  <c r="CO81" i="52"/>
  <c r="CO80" i="52"/>
  <c r="CO79" i="52"/>
  <c r="CO78" i="52"/>
  <c r="CO77" i="52"/>
  <c r="CO76" i="52"/>
  <c r="CO75" i="52"/>
  <c r="CO74" i="52"/>
  <c r="CO72" i="52"/>
  <c r="CO71" i="52"/>
  <c r="CO70" i="52"/>
  <c r="CO69" i="52"/>
  <c r="CO68" i="52"/>
  <c r="CO67" i="52"/>
  <c r="CO66" i="52"/>
  <c r="CO65" i="52"/>
  <c r="CO62" i="52"/>
  <c r="CO61" i="52"/>
  <c r="CO60" i="52"/>
  <c r="CO59" i="52"/>
  <c r="CO58" i="52"/>
  <c r="CO57" i="52"/>
  <c r="CO56" i="52"/>
  <c r="CO55" i="52"/>
  <c r="CO54" i="52"/>
  <c r="CO53" i="52"/>
  <c r="CO52" i="52"/>
  <c r="CO51" i="52"/>
  <c r="CO50" i="52"/>
  <c r="CO49" i="52"/>
  <c r="CO48" i="52"/>
  <c r="CO47" i="52"/>
  <c r="CO46" i="52"/>
  <c r="CO45" i="52"/>
  <c r="CO44" i="52"/>
  <c r="CO43" i="52"/>
  <c r="CO42" i="52"/>
  <c r="CO41" i="52"/>
  <c r="CO40" i="52"/>
  <c r="CO39" i="52"/>
  <c r="CO38" i="52"/>
  <c r="CO37" i="52"/>
  <c r="CO36" i="52"/>
  <c r="CO35" i="52"/>
  <c r="CO34" i="52"/>
  <c r="CO33" i="52"/>
  <c r="CO32" i="52"/>
  <c r="CO31" i="52"/>
  <c r="CO30" i="52"/>
  <c r="CO29" i="52"/>
  <c r="CO28" i="52"/>
  <c r="CO27" i="52"/>
  <c r="CO26" i="52"/>
  <c r="CO25" i="52"/>
  <c r="CO24" i="52"/>
  <c r="CO23" i="52"/>
  <c r="CO22" i="52"/>
  <c r="CO21" i="52"/>
  <c r="CO20" i="52"/>
  <c r="CM101" i="52"/>
  <c r="CM100" i="52"/>
  <c r="CM99" i="52"/>
  <c r="CM98" i="52"/>
  <c r="CM97" i="52"/>
  <c r="CM95" i="52"/>
  <c r="CM94" i="52"/>
  <c r="CM93" i="52"/>
  <c r="CM92" i="52"/>
  <c r="CM91" i="52"/>
  <c r="CM90" i="52"/>
  <c r="CM89" i="52"/>
  <c r="CM88" i="52"/>
  <c r="CM87" i="52"/>
  <c r="CM86" i="52"/>
  <c r="CM85" i="52"/>
  <c r="CM84" i="52"/>
  <c r="CM83" i="52"/>
  <c r="CM82" i="52"/>
  <c r="CM81" i="52"/>
  <c r="CM80" i="52"/>
  <c r="CM79" i="52"/>
  <c r="CM78" i="52"/>
  <c r="CM77" i="52"/>
  <c r="CM76" i="52"/>
  <c r="CM75" i="52"/>
  <c r="CM74" i="52"/>
  <c r="CM72" i="52"/>
  <c r="CM71" i="52"/>
  <c r="CM70" i="52"/>
  <c r="CM69" i="52"/>
  <c r="CM68" i="52"/>
  <c r="CM67" i="52"/>
  <c r="CM66" i="52"/>
  <c r="CM65" i="52"/>
  <c r="CM62" i="52"/>
  <c r="CM61" i="52"/>
  <c r="CM60" i="52"/>
  <c r="CM59" i="52"/>
  <c r="CM58" i="52"/>
  <c r="CM57" i="52"/>
  <c r="CM56" i="52"/>
  <c r="CM55" i="52"/>
  <c r="CM54" i="52"/>
  <c r="CM53" i="52"/>
  <c r="CM52" i="52"/>
  <c r="CM51" i="52"/>
  <c r="CM50" i="52"/>
  <c r="CM49" i="52"/>
  <c r="CM48" i="52"/>
  <c r="CM47" i="52"/>
  <c r="CM46" i="52"/>
  <c r="CM45" i="52"/>
  <c r="CM44" i="52"/>
  <c r="CM43" i="52"/>
  <c r="CM42" i="52"/>
  <c r="CM41" i="52"/>
  <c r="CM40" i="52"/>
  <c r="CM39" i="52"/>
  <c r="CM38" i="52"/>
  <c r="CM37" i="52"/>
  <c r="CM36" i="52"/>
  <c r="CM35" i="52"/>
  <c r="CM34" i="52"/>
  <c r="CM33" i="52"/>
  <c r="CM32" i="52"/>
  <c r="CM31" i="52"/>
  <c r="CM30" i="52"/>
  <c r="CM29" i="52"/>
  <c r="CM28" i="52"/>
  <c r="CM27" i="52"/>
  <c r="CM26" i="52"/>
  <c r="CM25" i="52"/>
  <c r="CM24" i="52"/>
  <c r="CM23" i="52"/>
  <c r="CM22" i="52"/>
  <c r="CM21" i="52"/>
  <c r="CM20" i="52"/>
  <c r="CQ16" i="52"/>
  <c r="CO16" i="52"/>
  <c r="CM16" i="52"/>
  <c r="CK101" i="52"/>
  <c r="CK100" i="52"/>
  <c r="CK99" i="52"/>
  <c r="CK98" i="52"/>
  <c r="CK97" i="52"/>
  <c r="CK95" i="52"/>
  <c r="CK94" i="52"/>
  <c r="CK93" i="52"/>
  <c r="CK92" i="52"/>
  <c r="CK91" i="52"/>
  <c r="CK90" i="52"/>
  <c r="CK89" i="52"/>
  <c r="CK88" i="52"/>
  <c r="CK87" i="52"/>
  <c r="CK86" i="52"/>
  <c r="CK85" i="52"/>
  <c r="CK84" i="52"/>
  <c r="CK83" i="52"/>
  <c r="CK82" i="52"/>
  <c r="CK81" i="52"/>
  <c r="CK80" i="52"/>
  <c r="CK79" i="52"/>
  <c r="CK78" i="52"/>
  <c r="CK77" i="52"/>
  <c r="CK76" i="52"/>
  <c r="CK75" i="52"/>
  <c r="CK74" i="52"/>
  <c r="CK72" i="52"/>
  <c r="CK71" i="52"/>
  <c r="CK70" i="52"/>
  <c r="CK69" i="52"/>
  <c r="CK68" i="52"/>
  <c r="CK67" i="52"/>
  <c r="CK66" i="52"/>
  <c r="CK65" i="52"/>
  <c r="CK62" i="52"/>
  <c r="CK61" i="52"/>
  <c r="CK60" i="52"/>
  <c r="CK59" i="52"/>
  <c r="CK58" i="52"/>
  <c r="CK57" i="52"/>
  <c r="CK56" i="52"/>
  <c r="CK55" i="52"/>
  <c r="CK54" i="52"/>
  <c r="CK53" i="52"/>
  <c r="CK52" i="52"/>
  <c r="CK51" i="52"/>
  <c r="CK50" i="52"/>
  <c r="CK49" i="52"/>
  <c r="CK48" i="52"/>
  <c r="CK47" i="52"/>
  <c r="CK46" i="52"/>
  <c r="CK45" i="52"/>
  <c r="CK44" i="52"/>
  <c r="CK43" i="52"/>
  <c r="CK42" i="52"/>
  <c r="CK41" i="52"/>
  <c r="CK40" i="52"/>
  <c r="CK39" i="52"/>
  <c r="CK38" i="52"/>
  <c r="CK37" i="52"/>
  <c r="CK36" i="52"/>
  <c r="CK35" i="52"/>
  <c r="CK34" i="52"/>
  <c r="CK33" i="52"/>
  <c r="CK32" i="52"/>
  <c r="CK31" i="52"/>
  <c r="CK30" i="52"/>
  <c r="CK29" i="52"/>
  <c r="CK28" i="52"/>
  <c r="CK27" i="52"/>
  <c r="CK26" i="52"/>
  <c r="CK25" i="52"/>
  <c r="CK24" i="52"/>
  <c r="CK23" i="52"/>
  <c r="CK22" i="52"/>
  <c r="CK21" i="52"/>
  <c r="CK20" i="52"/>
  <c r="CI101" i="52"/>
  <c r="CI100" i="52"/>
  <c r="CI99" i="52"/>
  <c r="CI98" i="52"/>
  <c r="CI97" i="52"/>
  <c r="CI95" i="52"/>
  <c r="CI94" i="52"/>
  <c r="CI93" i="52"/>
  <c r="CI92" i="52"/>
  <c r="CI91" i="52"/>
  <c r="CI90" i="52"/>
  <c r="CI89" i="52"/>
  <c r="CI88" i="52"/>
  <c r="CI87" i="52"/>
  <c r="CI86" i="52"/>
  <c r="CI85" i="52"/>
  <c r="CI84" i="52"/>
  <c r="CI83" i="52"/>
  <c r="CI82" i="52"/>
  <c r="CI81" i="52"/>
  <c r="CI80" i="52"/>
  <c r="CI79" i="52"/>
  <c r="CI78" i="52"/>
  <c r="CI77" i="52"/>
  <c r="CI76" i="52"/>
  <c r="CI75" i="52"/>
  <c r="CI74" i="52"/>
  <c r="CI72" i="52"/>
  <c r="CI71" i="52"/>
  <c r="CI70" i="52"/>
  <c r="CI69" i="52"/>
  <c r="CI68" i="52"/>
  <c r="CI67" i="52"/>
  <c r="CI66" i="52"/>
  <c r="CI65" i="52"/>
  <c r="CI62" i="52"/>
  <c r="CI61" i="52"/>
  <c r="CI60" i="52"/>
  <c r="CI59" i="52"/>
  <c r="CI58" i="52"/>
  <c r="CI57" i="52"/>
  <c r="CI56" i="52"/>
  <c r="CI55" i="52"/>
  <c r="CI54" i="52"/>
  <c r="CI53" i="52"/>
  <c r="CI52" i="52"/>
  <c r="CI51" i="52"/>
  <c r="CI50" i="52"/>
  <c r="CI49" i="52"/>
  <c r="CI48" i="52"/>
  <c r="CI47" i="52"/>
  <c r="CI46" i="52"/>
  <c r="CI45" i="52"/>
  <c r="CI44" i="52"/>
  <c r="CI43" i="52"/>
  <c r="CI42" i="52"/>
  <c r="CI41" i="52"/>
  <c r="CI40" i="52"/>
  <c r="CI39" i="52"/>
  <c r="CI38" i="52"/>
  <c r="CI37" i="52"/>
  <c r="CI36" i="52"/>
  <c r="CI35" i="52"/>
  <c r="CI34" i="52"/>
  <c r="CI33" i="52"/>
  <c r="CI32" i="52"/>
  <c r="CI31" i="52"/>
  <c r="CI30" i="52"/>
  <c r="CI29" i="52"/>
  <c r="CI28" i="52"/>
  <c r="CI27" i="52"/>
  <c r="CI26" i="52"/>
  <c r="CI25" i="52"/>
  <c r="CI24" i="52"/>
  <c r="CI23" i="52"/>
  <c r="CI22" i="52"/>
  <c r="CI21" i="52"/>
  <c r="CI20" i="52"/>
  <c r="CG101" i="52"/>
  <c r="CG100" i="52"/>
  <c r="CG99" i="52"/>
  <c r="CG98" i="52"/>
  <c r="CG97" i="52"/>
  <c r="CG95" i="52"/>
  <c r="CG94" i="52"/>
  <c r="CG93" i="52"/>
  <c r="CG92" i="52"/>
  <c r="CG91" i="52"/>
  <c r="CG90" i="52"/>
  <c r="CG89" i="52"/>
  <c r="CG88" i="52"/>
  <c r="CG87" i="52"/>
  <c r="CG86" i="52"/>
  <c r="CG85" i="52"/>
  <c r="CG84" i="52"/>
  <c r="CG83" i="52"/>
  <c r="CG82" i="52"/>
  <c r="CG81" i="52"/>
  <c r="CG80" i="52"/>
  <c r="CG79" i="52"/>
  <c r="CG78" i="52"/>
  <c r="CG77" i="52"/>
  <c r="CG76" i="52"/>
  <c r="CG75" i="52"/>
  <c r="CG74" i="52"/>
  <c r="CG72" i="52"/>
  <c r="CG71" i="52"/>
  <c r="CG70" i="52"/>
  <c r="CG69" i="52"/>
  <c r="CG68" i="52"/>
  <c r="CG67" i="52"/>
  <c r="CG66" i="52"/>
  <c r="CG65" i="52"/>
  <c r="CG62" i="52"/>
  <c r="CG61" i="52"/>
  <c r="CG60" i="52"/>
  <c r="CG59" i="52"/>
  <c r="CG58" i="52"/>
  <c r="CG57" i="52"/>
  <c r="CG56" i="52"/>
  <c r="CG55" i="52"/>
  <c r="CG54" i="52"/>
  <c r="CG53" i="52"/>
  <c r="CG52" i="52"/>
  <c r="CG51" i="52"/>
  <c r="CG50" i="52"/>
  <c r="CG49" i="52"/>
  <c r="CG48" i="52"/>
  <c r="CG47" i="52"/>
  <c r="CG46" i="52"/>
  <c r="CG45" i="52"/>
  <c r="CG44" i="52"/>
  <c r="CG43" i="52"/>
  <c r="CG42" i="52"/>
  <c r="CG41" i="52"/>
  <c r="CG40" i="52"/>
  <c r="CG39" i="52"/>
  <c r="CG38" i="52"/>
  <c r="CG37" i="52"/>
  <c r="CG36" i="52"/>
  <c r="CG35" i="52"/>
  <c r="CG34" i="52"/>
  <c r="CG33" i="52"/>
  <c r="CG32" i="52"/>
  <c r="CG31" i="52"/>
  <c r="CG30" i="52"/>
  <c r="CG29" i="52"/>
  <c r="CG28" i="52"/>
  <c r="CG27" i="52"/>
  <c r="CG26" i="52"/>
  <c r="CG25" i="52"/>
  <c r="CG24" i="52"/>
  <c r="CG23" i="52"/>
  <c r="CG22" i="52"/>
  <c r="CG21" i="52"/>
  <c r="CG20" i="52"/>
  <c r="CK16" i="52"/>
  <c r="CI16" i="52"/>
  <c r="CG16" i="52"/>
  <c r="CJ111" i="52"/>
  <c r="CH111" i="52"/>
  <c r="CF111" i="52"/>
  <c r="CB101" i="52" l="1"/>
  <c r="DN101" i="52" l="1"/>
  <c r="AB94" i="52"/>
  <c r="AB95" i="52" s="1"/>
  <c r="CC110" i="52" l="1"/>
  <c r="CB109" i="52"/>
  <c r="CB105" i="52"/>
  <c r="CB104" i="52"/>
  <c r="CC61" i="52"/>
  <c r="CB35" i="52"/>
  <c r="CB25" i="52"/>
  <c r="CB15" i="52"/>
  <c r="CB11" i="52"/>
  <c r="CP121" i="52"/>
  <c r="CP119" i="52"/>
  <c r="CP117" i="52"/>
  <c r="CP115" i="52"/>
  <c r="CP113" i="52"/>
  <c r="CN121" i="52"/>
  <c r="CN119" i="52"/>
  <c r="CN117" i="52"/>
  <c r="CN115" i="52"/>
  <c r="CN113" i="52"/>
  <c r="CL121" i="52"/>
  <c r="CL119" i="52"/>
  <c r="CL117" i="52"/>
  <c r="CL115" i="52"/>
  <c r="CL113" i="52"/>
  <c r="CJ121" i="52"/>
  <c r="CJ119" i="52"/>
  <c r="CJ117" i="52"/>
  <c r="CJ115" i="52"/>
  <c r="CJ113" i="52"/>
  <c r="CH121" i="52"/>
  <c r="CH119" i="52"/>
  <c r="CH117" i="52"/>
  <c r="CH115" i="52"/>
  <c r="CH113" i="52"/>
  <c r="CF121" i="52"/>
  <c r="CF119" i="52"/>
  <c r="CF117" i="52"/>
  <c r="CF115" i="52"/>
  <c r="CF113" i="52"/>
  <c r="BZ121" i="52"/>
  <c r="BZ119" i="52"/>
  <c r="BZ117" i="52"/>
  <c r="BZ115" i="52"/>
  <c r="BZ113" i="52"/>
  <c r="BX121" i="52"/>
  <c r="BX119" i="52"/>
  <c r="BX117" i="52"/>
  <c r="BX115" i="52"/>
  <c r="BX113" i="52"/>
  <c r="BV121" i="52"/>
  <c r="BV119" i="52"/>
  <c r="BV117" i="52"/>
  <c r="BV115" i="52"/>
  <c r="BV113" i="52"/>
  <c r="BJ121" i="52"/>
  <c r="BJ119" i="52"/>
  <c r="BJ117" i="52"/>
  <c r="BJ115" i="52"/>
  <c r="BJ113" i="52"/>
  <c r="BH121" i="52"/>
  <c r="BH119" i="52"/>
  <c r="BH117" i="52"/>
  <c r="BH115" i="52"/>
  <c r="BH113" i="52"/>
  <c r="BF121" i="52"/>
  <c r="BF119" i="52"/>
  <c r="BF117" i="52"/>
  <c r="BF115" i="52"/>
  <c r="BF113" i="52"/>
  <c r="BD121" i="52"/>
  <c r="BD119" i="52"/>
  <c r="BD117" i="52"/>
  <c r="BD115" i="52"/>
  <c r="BD113" i="52"/>
  <c r="BB121" i="52"/>
  <c r="BB119" i="52"/>
  <c r="BB117" i="52"/>
  <c r="BB115" i="52"/>
  <c r="BB113" i="52"/>
  <c r="AZ121" i="52"/>
  <c r="AZ119" i="52"/>
  <c r="AZ117" i="52"/>
  <c r="AZ115" i="52"/>
  <c r="AZ113" i="52"/>
  <c r="CS110" i="52"/>
  <c r="CR110" i="52"/>
  <c r="CS109" i="52"/>
  <c r="CR109" i="52"/>
  <c r="CT109" i="52" s="1"/>
  <c r="CS106" i="52"/>
  <c r="CR106" i="52"/>
  <c r="CS105" i="52"/>
  <c r="CR105" i="52"/>
  <c r="CT105" i="52" s="1"/>
  <c r="CS104" i="52"/>
  <c r="CR104" i="52"/>
  <c r="CS101" i="52"/>
  <c r="CR101" i="52"/>
  <c r="CT101" i="52" s="1"/>
  <c r="CS100" i="52"/>
  <c r="CR100" i="52"/>
  <c r="CS99" i="52"/>
  <c r="CR99" i="52"/>
  <c r="CS98" i="52"/>
  <c r="CR98" i="52"/>
  <c r="CS97" i="52"/>
  <c r="CR97" i="52"/>
  <c r="CT97" i="52" s="1"/>
  <c r="CS95" i="52"/>
  <c r="CR95" i="52"/>
  <c r="CS94" i="52"/>
  <c r="CR94" i="52"/>
  <c r="CS93" i="52"/>
  <c r="CR93" i="52"/>
  <c r="CS92" i="52"/>
  <c r="CR92" i="52"/>
  <c r="CT92" i="52" s="1"/>
  <c r="CS91" i="52"/>
  <c r="CR91" i="52"/>
  <c r="CS90" i="52"/>
  <c r="CR90" i="52"/>
  <c r="CS89" i="52"/>
  <c r="CR89" i="52"/>
  <c r="CS88" i="52"/>
  <c r="CR88" i="52"/>
  <c r="CT88" i="52" s="1"/>
  <c r="CS87" i="52"/>
  <c r="CR87" i="52"/>
  <c r="CS86" i="52"/>
  <c r="CR86" i="52"/>
  <c r="CT86" i="52" s="1"/>
  <c r="CS85" i="52"/>
  <c r="CR85" i="52"/>
  <c r="CS84" i="52"/>
  <c r="CR84" i="52"/>
  <c r="CT84" i="52" s="1"/>
  <c r="CS83" i="52"/>
  <c r="CR83" i="52"/>
  <c r="CS82" i="52"/>
  <c r="CR82" i="52"/>
  <c r="CS81" i="52"/>
  <c r="CR81" i="52"/>
  <c r="CS80" i="52"/>
  <c r="CR80" i="52"/>
  <c r="CT80" i="52" s="1"/>
  <c r="CS79" i="52"/>
  <c r="CR79" i="52"/>
  <c r="CS78" i="52"/>
  <c r="CR78" i="52"/>
  <c r="CT78" i="52" s="1"/>
  <c r="CS77" i="52"/>
  <c r="CR77" i="52"/>
  <c r="CS76" i="52"/>
  <c r="CR76" i="52"/>
  <c r="CS75" i="52"/>
  <c r="CR75" i="52"/>
  <c r="CS74" i="52"/>
  <c r="CR74" i="52"/>
  <c r="CS72" i="52"/>
  <c r="CR72" i="52"/>
  <c r="CS71" i="52"/>
  <c r="CR71" i="52"/>
  <c r="CS70" i="52"/>
  <c r="CR70" i="52"/>
  <c r="CS69" i="52"/>
  <c r="CR69" i="52"/>
  <c r="CT69" i="52" s="1"/>
  <c r="CS68" i="52"/>
  <c r="CR68" i="52"/>
  <c r="CT68" i="52" s="1"/>
  <c r="CS67" i="52"/>
  <c r="CR67" i="52"/>
  <c r="CS66" i="52"/>
  <c r="CR66" i="52"/>
  <c r="CS65" i="52"/>
  <c r="CR65" i="52"/>
  <c r="CS62" i="52"/>
  <c r="CR62" i="52"/>
  <c r="CT62" i="52" s="1"/>
  <c r="CS61" i="52"/>
  <c r="CR61" i="52"/>
  <c r="CS60" i="52"/>
  <c r="CR60" i="52"/>
  <c r="CS59" i="52"/>
  <c r="CR59" i="52"/>
  <c r="CT59" i="52" s="1"/>
  <c r="CS58" i="52"/>
  <c r="CR58" i="52"/>
  <c r="CT58" i="52" s="1"/>
  <c r="CS57" i="52"/>
  <c r="CR57" i="52"/>
  <c r="CS56" i="52"/>
  <c r="CR56" i="52"/>
  <c r="CS55" i="52"/>
  <c r="CR55" i="52"/>
  <c r="CS54" i="52"/>
  <c r="CR54" i="52"/>
  <c r="CT54" i="52" s="1"/>
  <c r="CS53" i="52"/>
  <c r="CR53" i="52"/>
  <c r="CT53" i="52" s="1"/>
  <c r="CS52" i="52"/>
  <c r="CR52" i="52"/>
  <c r="CS51" i="52"/>
  <c r="CR51" i="52"/>
  <c r="CT51" i="52" s="1"/>
  <c r="CS50" i="52"/>
  <c r="CR50" i="52"/>
  <c r="CT50" i="52" s="1"/>
  <c r="CS49" i="52"/>
  <c r="CR49" i="52"/>
  <c r="CT49" i="52" s="1"/>
  <c r="CS48" i="52"/>
  <c r="CR48" i="52"/>
  <c r="CS47" i="52"/>
  <c r="CR47" i="52"/>
  <c r="CS46" i="52"/>
  <c r="CR46" i="52"/>
  <c r="CT46" i="52" s="1"/>
  <c r="CS45" i="52"/>
  <c r="CR45" i="52"/>
  <c r="CT45" i="52" s="1"/>
  <c r="CS44" i="52"/>
  <c r="CR44" i="52"/>
  <c r="CS43" i="52"/>
  <c r="CR43" i="52"/>
  <c r="CS42" i="52"/>
  <c r="CR42" i="52"/>
  <c r="CT42" i="52" s="1"/>
  <c r="CS41" i="52"/>
  <c r="CR41" i="52"/>
  <c r="CS40" i="52"/>
  <c r="CR40" i="52"/>
  <c r="CS39" i="52"/>
  <c r="CR39" i="52"/>
  <c r="CS38" i="52"/>
  <c r="CR38" i="52"/>
  <c r="CT38" i="52" s="1"/>
  <c r="CS37" i="52"/>
  <c r="CR37" i="52"/>
  <c r="CS36" i="52"/>
  <c r="CR36" i="52"/>
  <c r="CS35" i="52"/>
  <c r="CR35" i="52"/>
  <c r="CS34" i="52"/>
  <c r="CR34" i="52"/>
  <c r="CT34" i="52" s="1"/>
  <c r="CS33" i="52"/>
  <c r="CR33" i="52"/>
  <c r="CS32" i="52"/>
  <c r="CR32" i="52"/>
  <c r="CS31" i="52"/>
  <c r="CR31" i="52"/>
  <c r="CS30" i="52"/>
  <c r="CR30" i="52"/>
  <c r="CT30" i="52" s="1"/>
  <c r="CS29" i="52"/>
  <c r="CR29" i="52"/>
  <c r="CS28" i="52"/>
  <c r="CR28" i="52"/>
  <c r="CS27" i="52"/>
  <c r="CR27" i="52"/>
  <c r="CS26" i="52"/>
  <c r="CR26" i="52"/>
  <c r="CT26" i="52" s="1"/>
  <c r="CS25" i="52"/>
  <c r="CR25" i="52"/>
  <c r="CS24" i="52"/>
  <c r="CR24" i="52"/>
  <c r="CS23" i="52"/>
  <c r="CR23" i="52"/>
  <c r="CS22" i="52"/>
  <c r="CR22" i="52"/>
  <c r="CT22" i="52" s="1"/>
  <c r="CS21" i="52"/>
  <c r="CR21" i="52"/>
  <c r="CS20" i="52"/>
  <c r="CR20" i="52"/>
  <c r="CS16" i="52"/>
  <c r="CS113" i="52" s="1"/>
  <c r="CR16" i="52"/>
  <c r="CR113" i="52" s="1"/>
  <c r="CS15" i="52"/>
  <c r="CR15" i="52"/>
  <c r="CT15" i="52" s="1"/>
  <c r="CS14" i="52"/>
  <c r="CR14" i="52"/>
  <c r="CS13" i="52"/>
  <c r="CR13" i="52"/>
  <c r="CS12" i="52"/>
  <c r="CR12" i="52"/>
  <c r="CS11" i="52"/>
  <c r="CR11" i="52"/>
  <c r="CT11" i="52" s="1"/>
  <c r="CS10" i="52"/>
  <c r="CR10" i="52"/>
  <c r="CS9" i="52"/>
  <c r="CR9" i="52"/>
  <c r="CS8" i="52"/>
  <c r="CR8" i="52"/>
  <c r="CB110" i="52"/>
  <c r="CC109" i="52"/>
  <c r="CC106" i="52"/>
  <c r="CB106" i="52"/>
  <c r="CC105" i="52"/>
  <c r="CC104" i="52"/>
  <c r="CC99" i="52"/>
  <c r="CB99" i="52"/>
  <c r="CD99" i="52" s="1"/>
  <c r="CC98" i="52"/>
  <c r="CB98" i="52"/>
  <c r="CC97" i="52"/>
  <c r="CB97" i="52"/>
  <c r="CC94" i="52"/>
  <c r="CB94" i="52"/>
  <c r="CC93" i="52"/>
  <c r="CB93" i="52"/>
  <c r="CC92" i="52"/>
  <c r="CB92" i="52"/>
  <c r="CC91" i="52"/>
  <c r="CB91" i="52"/>
  <c r="CD91" i="52" s="1"/>
  <c r="CC90" i="52"/>
  <c r="CB90" i="52"/>
  <c r="CC89" i="52"/>
  <c r="CB89" i="52"/>
  <c r="CC88" i="52"/>
  <c r="CB88" i="52"/>
  <c r="CC87" i="52"/>
  <c r="CB87" i="52"/>
  <c r="CC86" i="52"/>
  <c r="CB86" i="52"/>
  <c r="CD86" i="52" s="1"/>
  <c r="CC85" i="52"/>
  <c r="CB85" i="52"/>
  <c r="CD85" i="52" s="1"/>
  <c r="CC84" i="52"/>
  <c r="CB84" i="52"/>
  <c r="CC83" i="52"/>
  <c r="CB83" i="52"/>
  <c r="CC82" i="52"/>
  <c r="CB82" i="52"/>
  <c r="CD82" i="52" s="1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5" i="52"/>
  <c r="CB75" i="52"/>
  <c r="CD75" i="52" s="1"/>
  <c r="CC74" i="52"/>
  <c r="CB74" i="52"/>
  <c r="CD74" i="52" s="1"/>
  <c r="CC72" i="52"/>
  <c r="CC71" i="52"/>
  <c r="CB71" i="52"/>
  <c r="CC70" i="52"/>
  <c r="CB70" i="52"/>
  <c r="CC69" i="52"/>
  <c r="CB69" i="52"/>
  <c r="CC68" i="52"/>
  <c r="CB68" i="52"/>
  <c r="CC67" i="52"/>
  <c r="CB67" i="52"/>
  <c r="CC66" i="52"/>
  <c r="CB66" i="52"/>
  <c r="CD66" i="52" s="1"/>
  <c r="CC65" i="52"/>
  <c r="CB65" i="52"/>
  <c r="CB61" i="52"/>
  <c r="CC59" i="52"/>
  <c r="CB59" i="52"/>
  <c r="CD59" i="52" s="1"/>
  <c r="CC58" i="52"/>
  <c r="CB58" i="52"/>
  <c r="CC57" i="52"/>
  <c r="CB57" i="52"/>
  <c r="CC56" i="52"/>
  <c r="CB56" i="52"/>
  <c r="CD56" i="52" s="1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C36" i="52"/>
  <c r="CB36" i="52"/>
  <c r="CC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C26" i="52"/>
  <c r="CB26" i="52"/>
  <c r="CC25" i="52"/>
  <c r="CC24" i="52"/>
  <c r="CB24" i="52"/>
  <c r="CC23" i="52"/>
  <c r="CB23" i="52"/>
  <c r="CC22" i="52"/>
  <c r="CB22" i="52"/>
  <c r="CC21" i="52"/>
  <c r="CC20" i="52"/>
  <c r="CB20" i="52"/>
  <c r="CC15" i="52"/>
  <c r="CC14" i="52"/>
  <c r="CB14" i="52"/>
  <c r="CC13" i="52"/>
  <c r="CB13" i="52"/>
  <c r="CD13" i="52" s="1"/>
  <c r="CC12" i="52"/>
  <c r="CB12" i="52"/>
  <c r="CC11" i="52"/>
  <c r="CC9" i="52"/>
  <c r="CB9" i="52"/>
  <c r="CC8" i="52"/>
  <c r="BM110" i="52"/>
  <c r="BL110" i="52"/>
  <c r="BM109" i="52"/>
  <c r="BL109" i="52"/>
  <c r="BM106" i="52"/>
  <c r="BL106" i="52"/>
  <c r="BM105" i="52"/>
  <c r="BL105" i="52"/>
  <c r="BN105" i="52" s="1"/>
  <c r="BM104" i="52"/>
  <c r="BL104" i="52"/>
  <c r="BN104" i="52" s="1"/>
  <c r="BM101" i="52"/>
  <c r="BL101" i="52"/>
  <c r="BM100" i="52"/>
  <c r="BL100" i="52"/>
  <c r="BN100" i="52" s="1"/>
  <c r="BM99" i="52"/>
  <c r="BL99" i="52"/>
  <c r="BM98" i="52"/>
  <c r="BL98" i="52"/>
  <c r="BM97" i="52"/>
  <c r="BL97" i="52"/>
  <c r="BM95" i="52"/>
  <c r="BL95" i="52"/>
  <c r="BM94" i="52"/>
  <c r="BL94" i="52"/>
  <c r="BM93" i="52"/>
  <c r="BL93" i="52"/>
  <c r="BN93" i="52" s="1"/>
  <c r="BM92" i="52"/>
  <c r="BL92" i="52"/>
  <c r="BN92" i="52" s="1"/>
  <c r="BM91" i="52"/>
  <c r="BL91" i="52"/>
  <c r="BM90" i="52"/>
  <c r="BL90" i="52"/>
  <c r="BM89" i="52"/>
  <c r="BL89" i="52"/>
  <c r="BN89" i="52" s="1"/>
  <c r="BM88" i="52"/>
  <c r="BL88" i="52"/>
  <c r="BM87" i="52"/>
  <c r="BL87" i="52"/>
  <c r="BM86" i="52"/>
  <c r="BL86" i="52"/>
  <c r="BM85" i="52"/>
  <c r="BL85" i="52"/>
  <c r="BN85" i="52" s="1"/>
  <c r="BM84" i="52"/>
  <c r="BL84" i="52"/>
  <c r="BM83" i="52"/>
  <c r="BL83" i="52"/>
  <c r="BN83" i="52" s="1"/>
  <c r="BM82" i="52"/>
  <c r="BL82" i="52"/>
  <c r="BM81" i="52"/>
  <c r="BL81" i="52"/>
  <c r="BN81" i="52" s="1"/>
  <c r="BM80" i="52"/>
  <c r="BL80" i="52"/>
  <c r="BM79" i="52"/>
  <c r="BL79" i="52"/>
  <c r="BM78" i="52"/>
  <c r="BL78" i="52"/>
  <c r="BM77" i="52"/>
  <c r="BL77" i="52"/>
  <c r="BN77" i="52" s="1"/>
  <c r="BM76" i="52"/>
  <c r="BL76" i="52"/>
  <c r="BM75" i="52"/>
  <c r="BL75" i="52"/>
  <c r="BN75" i="52" s="1"/>
  <c r="BM74" i="52"/>
  <c r="BL74" i="52"/>
  <c r="BM72" i="52"/>
  <c r="BL72" i="52"/>
  <c r="BM71" i="52"/>
  <c r="BL71" i="52"/>
  <c r="BM70" i="52"/>
  <c r="BL70" i="52"/>
  <c r="BM69" i="52"/>
  <c r="BL69" i="52"/>
  <c r="BM68" i="52"/>
  <c r="BL68" i="52"/>
  <c r="BN68" i="52" s="1"/>
  <c r="BM67" i="52"/>
  <c r="BL67" i="52"/>
  <c r="BN67" i="52" s="1"/>
  <c r="BM66" i="52"/>
  <c r="BL66" i="52"/>
  <c r="BN66" i="52" s="1"/>
  <c r="BM65" i="52"/>
  <c r="BL65" i="52"/>
  <c r="BM62" i="52"/>
  <c r="BL62" i="52"/>
  <c r="BN62" i="52" s="1"/>
  <c r="BM61" i="52"/>
  <c r="BL61" i="52"/>
  <c r="BM60" i="52"/>
  <c r="BL60" i="52"/>
  <c r="BM59" i="52"/>
  <c r="BL59" i="52"/>
  <c r="BM58" i="52"/>
  <c r="BL58" i="52"/>
  <c r="BN58" i="52" s="1"/>
  <c r="BM57" i="52"/>
  <c r="BL57" i="52"/>
  <c r="BN57" i="52" s="1"/>
  <c r="BM56" i="52"/>
  <c r="BL56" i="52"/>
  <c r="BM55" i="52"/>
  <c r="BL55" i="52"/>
  <c r="BM54" i="52"/>
  <c r="BL54" i="52"/>
  <c r="BN54" i="52" s="1"/>
  <c r="BM53" i="52"/>
  <c r="BL53" i="52"/>
  <c r="BM52" i="52"/>
  <c r="BL52" i="52"/>
  <c r="BM51" i="52"/>
  <c r="BL51" i="52"/>
  <c r="BM50" i="52"/>
  <c r="BL50" i="52"/>
  <c r="BN50" i="52" s="1"/>
  <c r="BM49" i="52"/>
  <c r="BL49" i="52"/>
  <c r="BM48" i="52"/>
  <c r="BL48" i="52"/>
  <c r="BN48" i="52" s="1"/>
  <c r="BM47" i="52"/>
  <c r="BL47" i="52"/>
  <c r="BM46" i="52"/>
  <c r="BL46" i="52"/>
  <c r="BN46" i="52" s="1"/>
  <c r="BM45" i="52"/>
  <c r="BL45" i="52"/>
  <c r="BM44" i="52"/>
  <c r="BL44" i="52"/>
  <c r="BM43" i="52"/>
  <c r="BL43" i="52"/>
  <c r="BN43" i="52" s="1"/>
  <c r="BM42" i="52"/>
  <c r="BL42" i="52"/>
  <c r="BN42" i="52" s="1"/>
  <c r="BM41" i="52"/>
  <c r="BL41" i="52"/>
  <c r="BN41" i="52" s="1"/>
  <c r="BM40" i="52"/>
  <c r="BL40" i="52"/>
  <c r="BN40" i="52" s="1"/>
  <c r="BM39" i="52"/>
  <c r="BL39" i="52"/>
  <c r="BN39" i="52" s="1"/>
  <c r="BM38" i="52"/>
  <c r="BL38" i="52"/>
  <c r="BM37" i="52"/>
  <c r="BL37" i="52"/>
  <c r="BM36" i="52"/>
  <c r="BL36" i="52"/>
  <c r="BM35" i="52"/>
  <c r="BL35" i="52"/>
  <c r="BN35" i="52" s="1"/>
  <c r="BM34" i="52"/>
  <c r="BL34" i="52"/>
  <c r="BN34" i="52" s="1"/>
  <c r="BM33" i="52"/>
  <c r="BL33" i="52"/>
  <c r="BN33" i="52" s="1"/>
  <c r="BM32" i="52"/>
  <c r="BL32" i="52"/>
  <c r="BM31" i="52"/>
  <c r="BL31" i="52"/>
  <c r="BM30" i="52"/>
  <c r="BL30" i="52"/>
  <c r="BN30" i="52" s="1"/>
  <c r="BM29" i="52"/>
  <c r="BL29" i="52"/>
  <c r="BM28" i="52"/>
  <c r="BL28" i="52"/>
  <c r="BM27" i="52"/>
  <c r="BL27" i="52"/>
  <c r="BM26" i="52"/>
  <c r="BL26" i="52"/>
  <c r="BN26" i="52" s="1"/>
  <c r="BM25" i="52"/>
  <c r="BL25" i="52"/>
  <c r="BN25" i="52" s="1"/>
  <c r="BM24" i="52"/>
  <c r="BL24" i="52"/>
  <c r="BM23" i="52"/>
  <c r="BL23" i="52"/>
  <c r="BM22" i="52"/>
  <c r="BL22" i="52"/>
  <c r="BM21" i="52"/>
  <c r="BL21" i="52"/>
  <c r="BM20" i="52"/>
  <c r="BL20" i="52"/>
  <c r="BM16" i="52"/>
  <c r="BL16" i="52"/>
  <c r="BM15" i="52"/>
  <c r="BL15" i="52"/>
  <c r="BN15" i="52" s="1"/>
  <c r="BM14" i="52"/>
  <c r="BL14" i="52"/>
  <c r="BM13" i="52"/>
  <c r="BL13" i="52"/>
  <c r="BM12" i="52"/>
  <c r="BL12" i="52"/>
  <c r="BM11" i="52"/>
  <c r="BL11" i="52"/>
  <c r="BN11" i="52" s="1"/>
  <c r="BM10" i="52"/>
  <c r="BL10" i="52"/>
  <c r="BL111" i="52" s="1"/>
  <c r="BM9" i="52"/>
  <c r="BL9" i="52"/>
  <c r="BM8" i="52"/>
  <c r="BL8" i="52"/>
  <c r="AW110" i="52"/>
  <c r="AV110" i="52"/>
  <c r="AX110" i="52" s="1"/>
  <c r="AW109" i="52"/>
  <c r="AV109" i="52"/>
  <c r="AX109" i="52" s="1"/>
  <c r="AW106" i="52"/>
  <c r="AV106" i="52"/>
  <c r="AW105" i="52"/>
  <c r="AV105" i="52"/>
  <c r="AX105" i="52" s="1"/>
  <c r="AW104" i="52"/>
  <c r="AV104" i="52"/>
  <c r="AX104" i="52" s="1"/>
  <c r="AW101" i="52"/>
  <c r="AV101" i="52"/>
  <c r="AX101" i="52" s="1"/>
  <c r="AW100" i="52"/>
  <c r="AV100" i="52"/>
  <c r="AW99" i="52"/>
  <c r="AV99" i="52"/>
  <c r="AX99" i="52" s="1"/>
  <c r="AW98" i="52"/>
  <c r="AV98" i="52"/>
  <c r="AX98" i="52" s="1"/>
  <c r="AW97" i="52"/>
  <c r="AV97" i="52"/>
  <c r="AX97" i="52" s="1"/>
  <c r="AW95" i="52"/>
  <c r="AV95" i="52"/>
  <c r="AW94" i="52"/>
  <c r="AV94" i="52"/>
  <c r="AW93" i="52"/>
  <c r="AV93" i="52"/>
  <c r="AX93" i="52" s="1"/>
  <c r="AW92" i="52"/>
  <c r="AV92" i="52"/>
  <c r="AX92" i="52" s="1"/>
  <c r="AW91" i="52"/>
  <c r="AV91" i="52"/>
  <c r="AX91" i="52" s="1"/>
  <c r="AW90" i="52"/>
  <c r="AV90" i="52"/>
  <c r="AX90" i="52" s="1"/>
  <c r="AW89" i="52"/>
  <c r="AV89" i="52"/>
  <c r="AX89" i="52" s="1"/>
  <c r="AW88" i="52"/>
  <c r="AV88" i="52"/>
  <c r="AX88" i="52" s="1"/>
  <c r="AW87" i="52"/>
  <c r="AV87" i="52"/>
  <c r="AW86" i="52"/>
  <c r="AV86" i="52"/>
  <c r="AX86" i="52" s="1"/>
  <c r="AW85" i="52"/>
  <c r="AV85" i="52"/>
  <c r="AX85" i="52" s="1"/>
  <c r="AW84" i="52"/>
  <c r="AV84" i="52"/>
  <c r="AX84" i="52" s="1"/>
  <c r="AW83" i="52"/>
  <c r="AV83" i="52"/>
  <c r="AX83" i="52" s="1"/>
  <c r="AW82" i="52"/>
  <c r="AV82" i="52"/>
  <c r="AX82" i="52" s="1"/>
  <c r="AW81" i="52"/>
  <c r="AV81" i="52"/>
  <c r="AX81" i="52" s="1"/>
  <c r="AW80" i="52"/>
  <c r="AV80" i="52"/>
  <c r="AX80" i="52" s="1"/>
  <c r="AW79" i="52"/>
  <c r="AV79" i="52"/>
  <c r="AW78" i="52"/>
  <c r="AV78" i="52"/>
  <c r="AX78" i="52" s="1"/>
  <c r="AW77" i="52"/>
  <c r="AV77" i="52"/>
  <c r="AX77" i="52" s="1"/>
  <c r="AW76" i="52"/>
  <c r="AV76" i="52"/>
  <c r="AX76" i="52" s="1"/>
  <c r="AW75" i="52"/>
  <c r="AV75" i="52"/>
  <c r="AX75" i="52" s="1"/>
  <c r="AW74" i="52"/>
  <c r="AV74" i="52"/>
  <c r="AX74" i="52" s="1"/>
  <c r="AW72" i="52"/>
  <c r="AV72" i="52"/>
  <c r="AW71" i="52"/>
  <c r="AV71" i="52"/>
  <c r="AX71" i="52" s="1"/>
  <c r="AW70" i="52"/>
  <c r="AV70" i="52"/>
  <c r="AW69" i="52"/>
  <c r="AV69" i="52"/>
  <c r="AX69" i="52" s="1"/>
  <c r="AW68" i="52"/>
  <c r="AV68" i="52"/>
  <c r="AX68" i="52" s="1"/>
  <c r="AW67" i="52"/>
  <c r="AV67" i="52"/>
  <c r="AX67" i="52" s="1"/>
  <c r="AW66" i="52"/>
  <c r="AV66" i="52"/>
  <c r="AX66" i="52" s="1"/>
  <c r="AW65" i="52"/>
  <c r="AV65" i="52"/>
  <c r="AX65" i="52" s="1"/>
  <c r="AW62" i="52"/>
  <c r="AV62" i="52"/>
  <c r="AW61" i="52"/>
  <c r="AV61" i="52"/>
  <c r="AX61" i="52" s="1"/>
  <c r="AW60" i="52"/>
  <c r="AV60" i="52"/>
  <c r="AW59" i="52"/>
  <c r="AV59" i="52"/>
  <c r="AX59" i="52" s="1"/>
  <c r="AW58" i="52"/>
  <c r="AV58" i="52"/>
  <c r="AX58" i="52" s="1"/>
  <c r="AW57" i="52"/>
  <c r="AV57" i="52"/>
  <c r="AX57" i="52" s="1"/>
  <c r="AW56" i="52"/>
  <c r="AV56" i="52"/>
  <c r="AX56" i="52" s="1"/>
  <c r="AW55" i="52"/>
  <c r="AV55" i="52"/>
  <c r="AX55" i="52" s="1"/>
  <c r="AW54" i="52"/>
  <c r="AV54" i="52"/>
  <c r="AX54" i="52" s="1"/>
  <c r="AW53" i="52"/>
  <c r="AV53" i="52"/>
  <c r="AX53" i="52" s="1"/>
  <c r="AW52" i="52"/>
  <c r="AV52" i="52"/>
  <c r="AX52" i="52" s="1"/>
  <c r="AW51" i="52"/>
  <c r="AV51" i="52"/>
  <c r="AX51" i="52" s="1"/>
  <c r="AW50" i="52"/>
  <c r="AV50" i="52"/>
  <c r="AX50" i="52" s="1"/>
  <c r="AW49" i="52"/>
  <c r="AV49" i="52"/>
  <c r="AX49" i="52" s="1"/>
  <c r="AW48" i="52"/>
  <c r="AV48" i="52"/>
  <c r="AX48" i="52" s="1"/>
  <c r="AW47" i="52"/>
  <c r="AV47" i="52"/>
  <c r="AX47" i="52" s="1"/>
  <c r="AW46" i="52"/>
  <c r="AV46" i="52"/>
  <c r="AX46" i="52" s="1"/>
  <c r="AW45" i="52"/>
  <c r="AV45" i="52"/>
  <c r="AX45" i="52" s="1"/>
  <c r="AW44" i="52"/>
  <c r="AV44" i="52"/>
  <c r="AX44" i="52" s="1"/>
  <c r="AW43" i="52"/>
  <c r="AV43" i="52"/>
  <c r="AX43" i="52" s="1"/>
  <c r="AW42" i="52"/>
  <c r="AV42" i="52"/>
  <c r="AX42" i="52" s="1"/>
  <c r="AW41" i="52"/>
  <c r="AV41" i="52"/>
  <c r="AX41" i="52" s="1"/>
  <c r="AW40" i="52"/>
  <c r="AV40" i="52"/>
  <c r="AX40" i="52" s="1"/>
  <c r="AW39" i="52"/>
  <c r="AV39" i="52"/>
  <c r="AX39" i="52" s="1"/>
  <c r="AW38" i="52"/>
  <c r="AV38" i="52"/>
  <c r="AX38" i="52" s="1"/>
  <c r="AW37" i="52"/>
  <c r="AV37" i="52"/>
  <c r="AX37" i="52" s="1"/>
  <c r="AW36" i="52"/>
  <c r="AV36" i="52"/>
  <c r="AX36" i="52" s="1"/>
  <c r="AW35" i="52"/>
  <c r="AV35" i="52"/>
  <c r="AX35" i="52" s="1"/>
  <c r="AW34" i="52"/>
  <c r="AV34" i="52"/>
  <c r="AX34" i="52" s="1"/>
  <c r="AW33" i="52"/>
  <c r="AV33" i="52"/>
  <c r="AX33" i="52" s="1"/>
  <c r="AW32" i="52"/>
  <c r="AV32" i="52"/>
  <c r="AW31" i="52"/>
  <c r="AV31" i="52"/>
  <c r="AX31" i="52" s="1"/>
  <c r="AW30" i="52"/>
  <c r="AV30" i="52"/>
  <c r="AX30" i="52" s="1"/>
  <c r="AW29" i="52"/>
  <c r="AV29" i="52"/>
  <c r="AX29" i="52" s="1"/>
  <c r="AW28" i="52"/>
  <c r="AV28" i="52"/>
  <c r="AX28" i="52" s="1"/>
  <c r="AW27" i="52"/>
  <c r="AV27" i="52"/>
  <c r="AX27" i="52" s="1"/>
  <c r="AW26" i="52"/>
  <c r="AV26" i="52"/>
  <c r="AX26" i="52" s="1"/>
  <c r="AW25" i="52"/>
  <c r="AV25" i="52"/>
  <c r="AX25" i="52" s="1"/>
  <c r="AW24" i="52"/>
  <c r="AV24" i="52"/>
  <c r="AX24" i="52" s="1"/>
  <c r="AW23" i="52"/>
  <c r="AV23" i="52"/>
  <c r="AX23" i="52" s="1"/>
  <c r="AW22" i="52"/>
  <c r="AV22" i="52"/>
  <c r="AX22" i="52" s="1"/>
  <c r="AW21" i="52"/>
  <c r="AV21" i="52"/>
  <c r="AX21" i="52" s="1"/>
  <c r="AW20" i="52"/>
  <c r="AV20" i="52"/>
  <c r="AX20" i="52" s="1"/>
  <c r="AW8" i="52"/>
  <c r="AV8" i="52"/>
  <c r="AX8" i="52" s="1"/>
  <c r="AW16" i="52"/>
  <c r="AV16" i="52"/>
  <c r="AX16" i="52" s="1"/>
  <c r="AW15" i="52"/>
  <c r="AV15" i="52"/>
  <c r="AX15" i="52" s="1"/>
  <c r="AW14" i="52"/>
  <c r="AV14" i="52"/>
  <c r="AX14" i="52" s="1"/>
  <c r="AW13" i="52"/>
  <c r="AV13" i="52"/>
  <c r="AX13" i="52" s="1"/>
  <c r="AW12" i="52"/>
  <c r="AV12" i="52"/>
  <c r="AX12" i="52" s="1"/>
  <c r="AW11" i="52"/>
  <c r="AV11" i="52"/>
  <c r="AX11" i="52" s="1"/>
  <c r="AW10" i="52"/>
  <c r="AV10" i="52"/>
  <c r="AW9" i="52"/>
  <c r="AV9" i="52"/>
  <c r="AX9" i="52" s="1"/>
  <c r="AT121" i="52"/>
  <c r="AT119" i="52"/>
  <c r="AT117" i="52"/>
  <c r="AT115" i="52"/>
  <c r="AT113" i="52"/>
  <c r="AR121" i="52"/>
  <c r="AR119" i="52"/>
  <c r="AR117" i="52"/>
  <c r="AR115" i="52"/>
  <c r="AR113" i="52"/>
  <c r="AP121" i="52"/>
  <c r="AP119" i="52"/>
  <c r="AP117" i="52"/>
  <c r="AP115" i="52"/>
  <c r="AP113" i="52"/>
  <c r="AN121" i="52"/>
  <c r="AN119" i="52"/>
  <c r="AN117" i="52"/>
  <c r="AN115" i="52"/>
  <c r="AN113" i="52"/>
  <c r="AL121" i="52"/>
  <c r="AL119" i="52"/>
  <c r="AL117" i="52"/>
  <c r="AL115" i="52"/>
  <c r="AL113" i="52"/>
  <c r="AJ121" i="52"/>
  <c r="AJ119" i="52"/>
  <c r="AJ117" i="52"/>
  <c r="AJ115" i="52"/>
  <c r="AJ113" i="52"/>
  <c r="AD121" i="52"/>
  <c r="AD119" i="52"/>
  <c r="AD117" i="52"/>
  <c r="AD115" i="52"/>
  <c r="AD113" i="52"/>
  <c r="AB121" i="52"/>
  <c r="AB119" i="52"/>
  <c r="AB117" i="52"/>
  <c r="AB115" i="52"/>
  <c r="AB113" i="52"/>
  <c r="Z121" i="52"/>
  <c r="Z119" i="52"/>
  <c r="Z117" i="52"/>
  <c r="Z115" i="52"/>
  <c r="Z113" i="52"/>
  <c r="X121" i="52"/>
  <c r="X119" i="52"/>
  <c r="X117" i="52"/>
  <c r="X115" i="52"/>
  <c r="DJ134" i="52" s="1"/>
  <c r="X113" i="52"/>
  <c r="V121" i="52"/>
  <c r="V119" i="52"/>
  <c r="V117" i="52"/>
  <c r="V115" i="52"/>
  <c r="V113" i="52"/>
  <c r="T113" i="52"/>
  <c r="T121" i="52"/>
  <c r="T119" i="52"/>
  <c r="T117" i="52"/>
  <c r="T115" i="52"/>
  <c r="AG110" i="52"/>
  <c r="AF110" i="52"/>
  <c r="AH110" i="52" s="1"/>
  <c r="AG109" i="52"/>
  <c r="AF109" i="52"/>
  <c r="AH109" i="52" s="1"/>
  <c r="AG106" i="52"/>
  <c r="AF106" i="52"/>
  <c r="AH106" i="52" s="1"/>
  <c r="AG105" i="52"/>
  <c r="AF105" i="52"/>
  <c r="AH105" i="52" s="1"/>
  <c r="AG104" i="52"/>
  <c r="AF104" i="52"/>
  <c r="AH104" i="52" s="1"/>
  <c r="AG101" i="52"/>
  <c r="AF101" i="52"/>
  <c r="AG100" i="52"/>
  <c r="AF100" i="52"/>
  <c r="AH100" i="52" s="1"/>
  <c r="AG99" i="52"/>
  <c r="AF99" i="52"/>
  <c r="AH99" i="52" s="1"/>
  <c r="AG98" i="52"/>
  <c r="AF98" i="52"/>
  <c r="AG97" i="52"/>
  <c r="AF97" i="52"/>
  <c r="AH97" i="52" s="1"/>
  <c r="AG95" i="52"/>
  <c r="AF95" i="52"/>
  <c r="AG94" i="52"/>
  <c r="AF94" i="52"/>
  <c r="AG93" i="52"/>
  <c r="AF93" i="52"/>
  <c r="AH93" i="52" s="1"/>
  <c r="AG92" i="52"/>
  <c r="AF92" i="52"/>
  <c r="AG91" i="52"/>
  <c r="AF91" i="52"/>
  <c r="AH91" i="52" s="1"/>
  <c r="AG90" i="52"/>
  <c r="AF90" i="52"/>
  <c r="AG89" i="52"/>
  <c r="AF89" i="52"/>
  <c r="AH89" i="52" s="1"/>
  <c r="AG88" i="52"/>
  <c r="AF88" i="52"/>
  <c r="AG87" i="52"/>
  <c r="AF87" i="52"/>
  <c r="AH87" i="52" s="1"/>
  <c r="AG86" i="52"/>
  <c r="AF86" i="52"/>
  <c r="AG85" i="52"/>
  <c r="AF85" i="52"/>
  <c r="AG84" i="52"/>
  <c r="AF84" i="52"/>
  <c r="AH84" i="52" s="1"/>
  <c r="AG83" i="52"/>
  <c r="AF83" i="52"/>
  <c r="AG82" i="52"/>
  <c r="AF82" i="52"/>
  <c r="AG81" i="52"/>
  <c r="AF81" i="52"/>
  <c r="AG80" i="52"/>
  <c r="AF80" i="52"/>
  <c r="AH80" i="52" s="1"/>
  <c r="AG79" i="52"/>
  <c r="AF79" i="52"/>
  <c r="AG78" i="52"/>
  <c r="AF78" i="52"/>
  <c r="AG77" i="52"/>
  <c r="AF77" i="52"/>
  <c r="AH77" i="52" s="1"/>
  <c r="AG76" i="52"/>
  <c r="AF76" i="52"/>
  <c r="AH76" i="52" s="1"/>
  <c r="AG75" i="52"/>
  <c r="AF75" i="52"/>
  <c r="AH75" i="52" s="1"/>
  <c r="AG74" i="52"/>
  <c r="AF74" i="52"/>
  <c r="AG72" i="52"/>
  <c r="AF72" i="52"/>
  <c r="AG71" i="52"/>
  <c r="AF71" i="52"/>
  <c r="AH71" i="52" s="1"/>
  <c r="AG70" i="52"/>
  <c r="AF70" i="52"/>
  <c r="AG69" i="52"/>
  <c r="AF69" i="52"/>
  <c r="AG68" i="52"/>
  <c r="AF68" i="52"/>
  <c r="AH68" i="52" s="1"/>
  <c r="AG67" i="52"/>
  <c r="AF67" i="52"/>
  <c r="AH67" i="52" s="1"/>
  <c r="AG66" i="52"/>
  <c r="AF66" i="52"/>
  <c r="AH66" i="52" s="1"/>
  <c r="AG65" i="52"/>
  <c r="AF65" i="52"/>
  <c r="AG62" i="52"/>
  <c r="AF62" i="52"/>
  <c r="AG61" i="52"/>
  <c r="AF61" i="52"/>
  <c r="AH61" i="52" s="1"/>
  <c r="AG60" i="52"/>
  <c r="AF60" i="52"/>
  <c r="AG59" i="52"/>
  <c r="AF59" i="52"/>
  <c r="AH59" i="52" s="1"/>
  <c r="AG58" i="52"/>
  <c r="AF58" i="52"/>
  <c r="AH58" i="52" s="1"/>
  <c r="AG57" i="52"/>
  <c r="AF57" i="52"/>
  <c r="AG56" i="52"/>
  <c r="AF56" i="52"/>
  <c r="AH56" i="52" s="1"/>
  <c r="AG55" i="52"/>
  <c r="AF55" i="52"/>
  <c r="AH55" i="52" s="1"/>
  <c r="AG54" i="52"/>
  <c r="AF54" i="52"/>
  <c r="AG53" i="52"/>
  <c r="AF53" i="52"/>
  <c r="AH53" i="52" s="1"/>
  <c r="AG52" i="52"/>
  <c r="AF52" i="52"/>
  <c r="AG51" i="52"/>
  <c r="AF51" i="52"/>
  <c r="AH51" i="52" s="1"/>
  <c r="AG50" i="52"/>
  <c r="AF50" i="52"/>
  <c r="AH50" i="52" s="1"/>
  <c r="AG49" i="52"/>
  <c r="AF49" i="52"/>
  <c r="AH49" i="52" s="1"/>
  <c r="AG48" i="52"/>
  <c r="AF48" i="52"/>
  <c r="AH48" i="52" s="1"/>
  <c r="AG47" i="52"/>
  <c r="AF47" i="52"/>
  <c r="AH47" i="52" s="1"/>
  <c r="AG46" i="52"/>
  <c r="AF46" i="52"/>
  <c r="AG45" i="52"/>
  <c r="AF45" i="52"/>
  <c r="AH45" i="52" s="1"/>
  <c r="AG44" i="52"/>
  <c r="AF44" i="52"/>
  <c r="AH44" i="52" s="1"/>
  <c r="AG43" i="52"/>
  <c r="AF43" i="52"/>
  <c r="AH43" i="52" s="1"/>
  <c r="AG42" i="52"/>
  <c r="AF42" i="52"/>
  <c r="AH42" i="52" s="1"/>
  <c r="AG41" i="52"/>
  <c r="AF41" i="52"/>
  <c r="AH41" i="52" s="1"/>
  <c r="AG40" i="52"/>
  <c r="AF40" i="52"/>
  <c r="AG39" i="52"/>
  <c r="AF39" i="52"/>
  <c r="AH39" i="52" s="1"/>
  <c r="AG38" i="52"/>
  <c r="AF38" i="52"/>
  <c r="AG37" i="52"/>
  <c r="AF37" i="52"/>
  <c r="AH37" i="52" s="1"/>
  <c r="AG36" i="52"/>
  <c r="AF36" i="52"/>
  <c r="AH36" i="52" s="1"/>
  <c r="AG35" i="52"/>
  <c r="AF35" i="52"/>
  <c r="AH35" i="52" s="1"/>
  <c r="AG34" i="52"/>
  <c r="AF34" i="52"/>
  <c r="AH34" i="52" s="1"/>
  <c r="AG33" i="52"/>
  <c r="AF33" i="52"/>
  <c r="AH33" i="52" s="1"/>
  <c r="AG32" i="52"/>
  <c r="AF32" i="52"/>
  <c r="AH32" i="52" s="1"/>
  <c r="AG31" i="52"/>
  <c r="AF31" i="52"/>
  <c r="AH31" i="52" s="1"/>
  <c r="AG30" i="52"/>
  <c r="AF30" i="52"/>
  <c r="AG29" i="52"/>
  <c r="AF29" i="52"/>
  <c r="AH29" i="52" s="1"/>
  <c r="AG28" i="52"/>
  <c r="AF28" i="52"/>
  <c r="AH28" i="52" s="1"/>
  <c r="AG27" i="52"/>
  <c r="AF27" i="52"/>
  <c r="AH27" i="52" s="1"/>
  <c r="AG26" i="52"/>
  <c r="AF26" i="52"/>
  <c r="AH26" i="52" s="1"/>
  <c r="AG25" i="52"/>
  <c r="AF25" i="52"/>
  <c r="AH25" i="52" s="1"/>
  <c r="AG24" i="52"/>
  <c r="AF24" i="52"/>
  <c r="AH24" i="52" s="1"/>
  <c r="AG23" i="52"/>
  <c r="AF23" i="52"/>
  <c r="AG22" i="52"/>
  <c r="AF22" i="52"/>
  <c r="AG21" i="52"/>
  <c r="AF21" i="52"/>
  <c r="AH21" i="52" s="1"/>
  <c r="AG20" i="52"/>
  <c r="AF20" i="52"/>
  <c r="AH20" i="52" s="1"/>
  <c r="AG16" i="52"/>
  <c r="AG113" i="52" s="1"/>
  <c r="AF16" i="52"/>
  <c r="AF113" i="52" s="1"/>
  <c r="AG15" i="52"/>
  <c r="AF15" i="52"/>
  <c r="AH15" i="52" s="1"/>
  <c r="AG14" i="52"/>
  <c r="AF14" i="52"/>
  <c r="AG13" i="52"/>
  <c r="AF13" i="52"/>
  <c r="AH13" i="52" s="1"/>
  <c r="AG12" i="52"/>
  <c r="AF12" i="52"/>
  <c r="AH12" i="52" s="1"/>
  <c r="AG11" i="52"/>
  <c r="AF11" i="52"/>
  <c r="AH11" i="52" s="1"/>
  <c r="AG10" i="52"/>
  <c r="AG111" i="52" s="1"/>
  <c r="AF10" i="52"/>
  <c r="AG9" i="52"/>
  <c r="AF9" i="52"/>
  <c r="AH9" i="52" s="1"/>
  <c r="AG8" i="52"/>
  <c r="AF8" i="52"/>
  <c r="AH8" i="52" s="1"/>
  <c r="AH46" i="52" l="1"/>
  <c r="AF117" i="52"/>
  <c r="AH62" i="52"/>
  <c r="AH72" i="52"/>
  <c r="AF121" i="52"/>
  <c r="AG121" i="52"/>
  <c r="AH74" i="52"/>
  <c r="AH79" i="52"/>
  <c r="AH85" i="52"/>
  <c r="AH86" i="52"/>
  <c r="AH90" i="52"/>
  <c r="AF119" i="52"/>
  <c r="AG119" i="52"/>
  <c r="AH95" i="52"/>
  <c r="AH98" i="52"/>
  <c r="AF115" i="52"/>
  <c r="AH101" i="52"/>
  <c r="AX10" i="52"/>
  <c r="AV111" i="52"/>
  <c r="AX32" i="52"/>
  <c r="AX60" i="52"/>
  <c r="AV117" i="52"/>
  <c r="AW117" i="52"/>
  <c r="AX70" i="52"/>
  <c r="AV121" i="52"/>
  <c r="AW121" i="52"/>
  <c r="AX79" i="52"/>
  <c r="AX87" i="52"/>
  <c r="AV119" i="52"/>
  <c r="AX94" i="52"/>
  <c r="AX119" i="52" s="1"/>
  <c r="AW119" i="52"/>
  <c r="AX95" i="52"/>
  <c r="AV113" i="52"/>
  <c r="AX100" i="52"/>
  <c r="AX113" i="52" s="1"/>
  <c r="AW113" i="52"/>
  <c r="AX115" i="52"/>
  <c r="AW115" i="52"/>
  <c r="AX106" i="52"/>
  <c r="AX111" i="52"/>
  <c r="AW111" i="52"/>
  <c r="BN20" i="52"/>
  <c r="BN45" i="52"/>
  <c r="BN49" i="52"/>
  <c r="BN80" i="52"/>
  <c r="BN84" i="52"/>
  <c r="BM119" i="52"/>
  <c r="BN97" i="52"/>
  <c r="BN106" i="52"/>
  <c r="BN109" i="52"/>
  <c r="CD90" i="52"/>
  <c r="CR111" i="52"/>
  <c r="AH10" i="52"/>
  <c r="AH111" i="52" s="1"/>
  <c r="AH16" i="52"/>
  <c r="AH23" i="52"/>
  <c r="AH40" i="52"/>
  <c r="AH57" i="52"/>
  <c r="AH60" i="52"/>
  <c r="AH69" i="52"/>
  <c r="AH81" i="52"/>
  <c r="AH88" i="52"/>
  <c r="AH92" i="52"/>
  <c r="AH14" i="52"/>
  <c r="AH54" i="52"/>
  <c r="AH70" i="52"/>
  <c r="AH82" i="52"/>
  <c r="AG115" i="52"/>
  <c r="AH83" i="52"/>
  <c r="AF111" i="52"/>
  <c r="AG117" i="52"/>
  <c r="AH38" i="52"/>
  <c r="AH52" i="52"/>
  <c r="AH94" i="52"/>
  <c r="AH119" i="52" s="1"/>
  <c r="AH30" i="52"/>
  <c r="AH78" i="52"/>
  <c r="AH22" i="52"/>
  <c r="AH65" i="52"/>
  <c r="CT8" i="52"/>
  <c r="CT9" i="52"/>
  <c r="CT13" i="52"/>
  <c r="CT20" i="52"/>
  <c r="CT24" i="52"/>
  <c r="CT32" i="52"/>
  <c r="CT36" i="52"/>
  <c r="CT40" i="52"/>
  <c r="CT44" i="52"/>
  <c r="CT48" i="52"/>
  <c r="CT52" i="52"/>
  <c r="CT56" i="52"/>
  <c r="CT60" i="52"/>
  <c r="CT66" i="52"/>
  <c r="CT70" i="52"/>
  <c r="CT43" i="52"/>
  <c r="CT75" i="52"/>
  <c r="CT79" i="52"/>
  <c r="CT28" i="52"/>
  <c r="CT14" i="52"/>
  <c r="CT21" i="52"/>
  <c r="CT29" i="52"/>
  <c r="CT33" i="52"/>
  <c r="CT37" i="52"/>
  <c r="CT41" i="52"/>
  <c r="CT83" i="52"/>
  <c r="CT87" i="52"/>
  <c r="CT91" i="52"/>
  <c r="CT95" i="52"/>
  <c r="CT100" i="52"/>
  <c r="CT106" i="52"/>
  <c r="CS111" i="52"/>
  <c r="CT57" i="52"/>
  <c r="CT61" i="52"/>
  <c r="CT67" i="52"/>
  <c r="CT71" i="52"/>
  <c r="CT76" i="52"/>
  <c r="CT77" i="52"/>
  <c r="CT27" i="52"/>
  <c r="CT35" i="52"/>
  <c r="CT81" i="52"/>
  <c r="CT85" i="52"/>
  <c r="CT89" i="52"/>
  <c r="CT93" i="52"/>
  <c r="CT98" i="52"/>
  <c r="CT104" i="52"/>
  <c r="CT110" i="52"/>
  <c r="CT39" i="52"/>
  <c r="CT74" i="52"/>
  <c r="CR117" i="52"/>
  <c r="CT12" i="52"/>
  <c r="CT47" i="52"/>
  <c r="CT82" i="52"/>
  <c r="CS115" i="52"/>
  <c r="CT16" i="52"/>
  <c r="CR119" i="52"/>
  <c r="CT23" i="52"/>
  <c r="CT55" i="52"/>
  <c r="CS117" i="52"/>
  <c r="CT90" i="52"/>
  <c r="CS119" i="52"/>
  <c r="CR121" i="52"/>
  <c r="CT94" i="52"/>
  <c r="CT31" i="52"/>
  <c r="CT65" i="52"/>
  <c r="CS121" i="52"/>
  <c r="CT99" i="52"/>
  <c r="CT25" i="52"/>
  <c r="CD25" i="52"/>
  <c r="CD24" i="52"/>
  <c r="CD29" i="52"/>
  <c r="CD33" i="52"/>
  <c r="CD38" i="52"/>
  <c r="CD46" i="52"/>
  <c r="CD50" i="52"/>
  <c r="CD80" i="52"/>
  <c r="CD83" i="52"/>
  <c r="CD70" i="52"/>
  <c r="CD106" i="52"/>
  <c r="CD12" i="52"/>
  <c r="CD20" i="52"/>
  <c r="CD30" i="52"/>
  <c r="CD34" i="52"/>
  <c r="CD39" i="52"/>
  <c r="CD43" i="52"/>
  <c r="CD47" i="52"/>
  <c r="CD51" i="52"/>
  <c r="CD55" i="52"/>
  <c r="CD15" i="52"/>
  <c r="CD52" i="52"/>
  <c r="CD14" i="52"/>
  <c r="CD32" i="52"/>
  <c r="CD36" i="52"/>
  <c r="CD45" i="52"/>
  <c r="CD49" i="52"/>
  <c r="CD65" i="52"/>
  <c r="CD69" i="52"/>
  <c r="CD68" i="52"/>
  <c r="CD81" i="52"/>
  <c r="CD98" i="52"/>
  <c r="CD23" i="52"/>
  <c r="CD35" i="52"/>
  <c r="CD78" i="52"/>
  <c r="CD104" i="52"/>
  <c r="CD105" i="52"/>
  <c r="CD67" i="52"/>
  <c r="CD97" i="52"/>
  <c r="CD109" i="52"/>
  <c r="CD31" i="52"/>
  <c r="CD40" i="52"/>
  <c r="CD48" i="52"/>
  <c r="CD84" i="52"/>
  <c r="CD87" i="52"/>
  <c r="CD11" i="52"/>
  <c r="CC62" i="52"/>
  <c r="CB95" i="52"/>
  <c r="CC95" i="52"/>
  <c r="CB10" i="52"/>
  <c r="CB111" i="52" s="1"/>
  <c r="CD9" i="52"/>
  <c r="CD26" i="52"/>
  <c r="CD53" i="52"/>
  <c r="CB72" i="52"/>
  <c r="CD76" i="52"/>
  <c r="CD79" i="52"/>
  <c r="CD93" i="52"/>
  <c r="CC10" i="52"/>
  <c r="CC111" i="52" s="1"/>
  <c r="CB27" i="52"/>
  <c r="CD27" i="52" s="1"/>
  <c r="CB37" i="52"/>
  <c r="CD37" i="52" s="1"/>
  <c r="CD54" i="52"/>
  <c r="CD57" i="52"/>
  <c r="CC60" i="52"/>
  <c r="CD77" i="52"/>
  <c r="BR117" i="52"/>
  <c r="CB8" i="52"/>
  <c r="CD8" i="52" s="1"/>
  <c r="CB21" i="52"/>
  <c r="CD21" i="52" s="1"/>
  <c r="CD41" i="52"/>
  <c r="CD44" i="52"/>
  <c r="CD58" i="52"/>
  <c r="CD88" i="52"/>
  <c r="CD94" i="52"/>
  <c r="CD110" i="52"/>
  <c r="CD61" i="52"/>
  <c r="CD22" i="52"/>
  <c r="CD28" i="52"/>
  <c r="CD42" i="52"/>
  <c r="CD71" i="52"/>
  <c r="CD89" i="52"/>
  <c r="CD92" i="52"/>
  <c r="BN10" i="52"/>
  <c r="BN14" i="52"/>
  <c r="BN29" i="52"/>
  <c r="BN87" i="52"/>
  <c r="BN61" i="52"/>
  <c r="BN76" i="52"/>
  <c r="BN52" i="52"/>
  <c r="BN71" i="52"/>
  <c r="BN8" i="52"/>
  <c r="BN12" i="52"/>
  <c r="BN16" i="52"/>
  <c r="BN23" i="52"/>
  <c r="BN98" i="52"/>
  <c r="BN47" i="52"/>
  <c r="BN51" i="52"/>
  <c r="BN55" i="52"/>
  <c r="BM121" i="52"/>
  <c r="BN13" i="52"/>
  <c r="BN32" i="52"/>
  <c r="BN69" i="52"/>
  <c r="BN74" i="52"/>
  <c r="BN82" i="52"/>
  <c r="BN86" i="52"/>
  <c r="BN90" i="52"/>
  <c r="BN21" i="52"/>
  <c r="BN28" i="52"/>
  <c r="BN53" i="52"/>
  <c r="BN60" i="52"/>
  <c r="BN88" i="52"/>
  <c r="BN95" i="52"/>
  <c r="BM113" i="52"/>
  <c r="BN22" i="52"/>
  <c r="BN78" i="52"/>
  <c r="BL115" i="52"/>
  <c r="BN36" i="52"/>
  <c r="BN70" i="52"/>
  <c r="BM115" i="52"/>
  <c r="BN113" i="52"/>
  <c r="BN101" i="52"/>
  <c r="BN115" i="52" s="1"/>
  <c r="BN9" i="52"/>
  <c r="BN37" i="52"/>
  <c r="BN44" i="52"/>
  <c r="BM117" i="52"/>
  <c r="BN79" i="52"/>
  <c r="BN24" i="52"/>
  <c r="BN27" i="52"/>
  <c r="BN31" i="52"/>
  <c r="BN38" i="52"/>
  <c r="BN56" i="52"/>
  <c r="BN59" i="52"/>
  <c r="BN65" i="52"/>
  <c r="BL121" i="52"/>
  <c r="BN91" i="52"/>
  <c r="BL119" i="52"/>
  <c r="BN99" i="52"/>
  <c r="BN110" i="52"/>
  <c r="BN111" i="52" s="1"/>
  <c r="CT10" i="52"/>
  <c r="CT111" i="52" s="1"/>
  <c r="CT72" i="52"/>
  <c r="CR115" i="52"/>
  <c r="CD72" i="52"/>
  <c r="BN117" i="52"/>
  <c r="BM111" i="52"/>
  <c r="BL117" i="52"/>
  <c r="BL113" i="52"/>
  <c r="BN94" i="52"/>
  <c r="BN119" i="52" s="1"/>
  <c r="BN72" i="52"/>
  <c r="BN121" i="52" s="1"/>
  <c r="AV115" i="52"/>
  <c r="AX62" i="52"/>
  <c r="AX117" i="52" s="1"/>
  <c r="AX72" i="52"/>
  <c r="AX121" i="52" s="1"/>
  <c r="AH113" i="52" l="1"/>
  <c r="AH117" i="52"/>
  <c r="AH121" i="52"/>
  <c r="AH115" i="52"/>
  <c r="CT113" i="52"/>
  <c r="CT115" i="52"/>
  <c r="CT121" i="52"/>
  <c r="CT119" i="52"/>
  <c r="CT117" i="52"/>
  <c r="CD95" i="52"/>
  <c r="BR121" i="52"/>
  <c r="CD10" i="52"/>
  <c r="CD111" i="52" s="1"/>
  <c r="CB60" i="52"/>
  <c r="CD60" i="52" s="1"/>
  <c r="CC100" i="52"/>
  <c r="BP121" i="52"/>
  <c r="BP119" i="52"/>
  <c r="CB16" i="52"/>
  <c r="CB121" i="52" s="1"/>
  <c r="BR119" i="52"/>
  <c r="BR113" i="52"/>
  <c r="CC16" i="52"/>
  <c r="CC117" i="52" s="1"/>
  <c r="CC113" i="52" l="1"/>
  <c r="CC121" i="52"/>
  <c r="CC119" i="52"/>
  <c r="CD16" i="52"/>
  <c r="CB119" i="52"/>
  <c r="BT121" i="52"/>
  <c r="BT119" i="52"/>
  <c r="BR115" i="52"/>
  <c r="CC101" i="52"/>
  <c r="BP117" i="52"/>
  <c r="CB62" i="52"/>
  <c r="CC115" i="52" l="1"/>
  <c r="CD101" i="52"/>
  <c r="DN100" i="52" s="1"/>
  <c r="CB100" i="52"/>
  <c r="BP113" i="52"/>
  <c r="CB117" i="52"/>
  <c r="CD62" i="52"/>
  <c r="CD117" i="52" s="1"/>
  <c r="CD121" i="52"/>
  <c r="CD119" i="52"/>
  <c r="BT117" i="52"/>
  <c r="CD100" i="52" l="1"/>
  <c r="CD113" i="52" s="1"/>
  <c r="CB113" i="52"/>
  <c r="BT113" i="52"/>
  <c r="BP115" i="52"/>
  <c r="CD115" i="52" l="1"/>
  <c r="CB115" i="52"/>
  <c r="BT115" i="52"/>
  <c r="DJ146" i="52" l="1"/>
  <c r="DK144" i="52"/>
  <c r="DK143" i="52"/>
  <c r="DJ138" i="52"/>
  <c r="DJ137" i="52"/>
  <c r="DK135" i="52"/>
  <c r="DK133" i="52"/>
  <c r="DJ129" i="52"/>
  <c r="DJ128" i="52"/>
  <c r="DK125" i="52"/>
  <c r="DJ162" i="52"/>
  <c r="DJ161" i="52"/>
  <c r="DK160" i="52"/>
  <c r="DJ160" i="52"/>
  <c r="DK159" i="52"/>
  <c r="DJ159" i="52"/>
  <c r="DJ158" i="52"/>
  <c r="DK157" i="52"/>
  <c r="DJ154" i="52"/>
  <c r="DJ153" i="52"/>
  <c r="DJ152" i="52"/>
  <c r="DK151" i="52"/>
  <c r="DJ151" i="52"/>
  <c r="DJ150" i="52"/>
  <c r="DK149" i="52"/>
  <c r="DJ145" i="52"/>
  <c r="DJ144" i="52"/>
  <c r="DJ143" i="52"/>
  <c r="DJ142" i="52"/>
  <c r="DK141" i="52"/>
  <c r="DJ136" i="52"/>
  <c r="DJ135" i="52"/>
  <c r="DJ130" i="52"/>
  <c r="DK127" i="52"/>
  <c r="DJ127" i="52"/>
  <c r="DJ126" i="52"/>
  <c r="DD110" i="52"/>
  <c r="DB110" i="52"/>
  <c r="CX110" i="52"/>
  <c r="CV110" i="52"/>
  <c r="DD109" i="52"/>
  <c r="DB109" i="52"/>
  <c r="CX109" i="52"/>
  <c r="CV109" i="52"/>
  <c r="DD106" i="52"/>
  <c r="DB106" i="52"/>
  <c r="CX106" i="52"/>
  <c r="CV106" i="52"/>
  <c r="DD105" i="52"/>
  <c r="DB105" i="52"/>
  <c r="CX105" i="52"/>
  <c r="CV105" i="52"/>
  <c r="DD104" i="52"/>
  <c r="DB104" i="52"/>
  <c r="CX104" i="52"/>
  <c r="CV104" i="52"/>
  <c r="DD99" i="52"/>
  <c r="DE99" i="52" s="1"/>
  <c r="DB99" i="52"/>
  <c r="CX99" i="52"/>
  <c r="CV99" i="52"/>
  <c r="DD98" i="52"/>
  <c r="DE98" i="52" s="1"/>
  <c r="DB98" i="52"/>
  <c r="DC98" i="52" s="1"/>
  <c r="CX98" i="52"/>
  <c r="CV98" i="52"/>
  <c r="DD97" i="52"/>
  <c r="DE97" i="52" s="1"/>
  <c r="DB97" i="52"/>
  <c r="CX97" i="52"/>
  <c r="CV97" i="52"/>
  <c r="DK152" i="52"/>
  <c r="DD93" i="52"/>
  <c r="DE93" i="52" s="1"/>
  <c r="DB93" i="52"/>
  <c r="CX93" i="52"/>
  <c r="CV93" i="52"/>
  <c r="DD92" i="52"/>
  <c r="DE92" i="52" s="1"/>
  <c r="DB92" i="52"/>
  <c r="CX92" i="52"/>
  <c r="CV92" i="52"/>
  <c r="DD91" i="52"/>
  <c r="DE91" i="52" s="1"/>
  <c r="DB91" i="52"/>
  <c r="CX91" i="52"/>
  <c r="CV91" i="52"/>
  <c r="DD90" i="52"/>
  <c r="DE90" i="52" s="1"/>
  <c r="DB90" i="52"/>
  <c r="CX90" i="52"/>
  <c r="CV90" i="52"/>
  <c r="DD89" i="52"/>
  <c r="DE89" i="52" s="1"/>
  <c r="DB89" i="52"/>
  <c r="CX89" i="52"/>
  <c r="CV89" i="52"/>
  <c r="DD88" i="52"/>
  <c r="DE88" i="52" s="1"/>
  <c r="DB88" i="52"/>
  <c r="CX88" i="52"/>
  <c r="CV88" i="52"/>
  <c r="DD87" i="52"/>
  <c r="DE87" i="52" s="1"/>
  <c r="DB87" i="52"/>
  <c r="CX87" i="52"/>
  <c r="CV87" i="52"/>
  <c r="DD86" i="52"/>
  <c r="DE86" i="52" s="1"/>
  <c r="DB86" i="52"/>
  <c r="CX86" i="52"/>
  <c r="CV86" i="52"/>
  <c r="DD85" i="52"/>
  <c r="DE85" i="52" s="1"/>
  <c r="DB85" i="52"/>
  <c r="CX85" i="52"/>
  <c r="CV85" i="52"/>
  <c r="DD84" i="52"/>
  <c r="DE84" i="52" s="1"/>
  <c r="DB84" i="52"/>
  <c r="CX84" i="52"/>
  <c r="CV84" i="52"/>
  <c r="DD83" i="52"/>
  <c r="DE83" i="52" s="1"/>
  <c r="DB83" i="52"/>
  <c r="CX83" i="52"/>
  <c r="CV83" i="52"/>
  <c r="CW83" i="52" s="1"/>
  <c r="DD82" i="52"/>
  <c r="DE82" i="52" s="1"/>
  <c r="DB82" i="52"/>
  <c r="CX82" i="52"/>
  <c r="CV82" i="52"/>
  <c r="DD81" i="52"/>
  <c r="DB81" i="52"/>
  <c r="CX81" i="52"/>
  <c r="CV81" i="52"/>
  <c r="CW81" i="52" s="1"/>
  <c r="DD80" i="52"/>
  <c r="DE80" i="52" s="1"/>
  <c r="DB80" i="52"/>
  <c r="CX80" i="52"/>
  <c r="CV80" i="52"/>
  <c r="DD79" i="52"/>
  <c r="DE79" i="52" s="1"/>
  <c r="DB79" i="52"/>
  <c r="CX79" i="52"/>
  <c r="CV79" i="52"/>
  <c r="DD78" i="52"/>
  <c r="DE78" i="52" s="1"/>
  <c r="DB78" i="52"/>
  <c r="CX78" i="52"/>
  <c r="CV78" i="52"/>
  <c r="DD77" i="52"/>
  <c r="DE77" i="52" s="1"/>
  <c r="DB77" i="52"/>
  <c r="CX77" i="52"/>
  <c r="CV77" i="52"/>
  <c r="DD76" i="52"/>
  <c r="DE76" i="52" s="1"/>
  <c r="DB76" i="52"/>
  <c r="CX76" i="52"/>
  <c r="CV76" i="52"/>
  <c r="DD75" i="52"/>
  <c r="DE75" i="52" s="1"/>
  <c r="DB75" i="52"/>
  <c r="CX75" i="52"/>
  <c r="CV75" i="52"/>
  <c r="DD74" i="52"/>
  <c r="DE74" i="52" s="1"/>
  <c r="DB74" i="52"/>
  <c r="CX74" i="52"/>
  <c r="CV74" i="52"/>
  <c r="DD71" i="52"/>
  <c r="DE71" i="52" s="1"/>
  <c r="DB71" i="52"/>
  <c r="CX71" i="52"/>
  <c r="CV71" i="52"/>
  <c r="DD70" i="52"/>
  <c r="DE70" i="52" s="1"/>
  <c r="DB70" i="52"/>
  <c r="CX70" i="52"/>
  <c r="CV70" i="52"/>
  <c r="DD69" i="52"/>
  <c r="DE69" i="52" s="1"/>
  <c r="DB69" i="52"/>
  <c r="CX69" i="52"/>
  <c r="CV69" i="52"/>
  <c r="CW69" i="52" s="1"/>
  <c r="DD68" i="52"/>
  <c r="DE68" i="52" s="1"/>
  <c r="DB68" i="52"/>
  <c r="CX68" i="52"/>
  <c r="CV68" i="52"/>
  <c r="DD67" i="52"/>
  <c r="DE67" i="52" s="1"/>
  <c r="DB67" i="52"/>
  <c r="CX67" i="52"/>
  <c r="CV67" i="52"/>
  <c r="DD66" i="52"/>
  <c r="DE66" i="52" s="1"/>
  <c r="DB66" i="52"/>
  <c r="CX66" i="52"/>
  <c r="CV66" i="52"/>
  <c r="DD65" i="52"/>
  <c r="DE65" i="52" s="1"/>
  <c r="DB65" i="52"/>
  <c r="CX65" i="52"/>
  <c r="CV65" i="52"/>
  <c r="DD61" i="52"/>
  <c r="DE61" i="52" s="1"/>
  <c r="DB61" i="52"/>
  <c r="CX61" i="52"/>
  <c r="CV61" i="52"/>
  <c r="DD59" i="52"/>
  <c r="DE59" i="52" s="1"/>
  <c r="DB59" i="52"/>
  <c r="CX59" i="52"/>
  <c r="CV59" i="52"/>
  <c r="DD58" i="52"/>
  <c r="DE58" i="52" s="1"/>
  <c r="DB58" i="52"/>
  <c r="CX58" i="52"/>
  <c r="CV58" i="52"/>
  <c r="DD57" i="52"/>
  <c r="DE57" i="52" s="1"/>
  <c r="DB57" i="52"/>
  <c r="CX57" i="52"/>
  <c r="CV57" i="52"/>
  <c r="DD56" i="52"/>
  <c r="DE56" i="52" s="1"/>
  <c r="DB56" i="52"/>
  <c r="CX56" i="52"/>
  <c r="CV56" i="52"/>
  <c r="DD55" i="52"/>
  <c r="DE55" i="52" s="1"/>
  <c r="DB55" i="52"/>
  <c r="CX55" i="52"/>
  <c r="CV55" i="52"/>
  <c r="DD54" i="52"/>
  <c r="DE54" i="52" s="1"/>
  <c r="DB54" i="52"/>
  <c r="CX54" i="52"/>
  <c r="CV54" i="52"/>
  <c r="DD53" i="52"/>
  <c r="DE53" i="52" s="1"/>
  <c r="DB53" i="52"/>
  <c r="CX53" i="52"/>
  <c r="CV53" i="52"/>
  <c r="DD52" i="52"/>
  <c r="DE52" i="52" s="1"/>
  <c r="DB52" i="52"/>
  <c r="CX52" i="52"/>
  <c r="CV52" i="52"/>
  <c r="DD51" i="52"/>
  <c r="DE51" i="52" s="1"/>
  <c r="DB51" i="52"/>
  <c r="CX51" i="52"/>
  <c r="CV51" i="52"/>
  <c r="DD50" i="52"/>
  <c r="DE50" i="52" s="1"/>
  <c r="DB50" i="52"/>
  <c r="CX50" i="52"/>
  <c r="CV50" i="52"/>
  <c r="DD49" i="52"/>
  <c r="DE49" i="52" s="1"/>
  <c r="DB49" i="52"/>
  <c r="CX49" i="52"/>
  <c r="CV49" i="52"/>
  <c r="DD48" i="52"/>
  <c r="DE48" i="52" s="1"/>
  <c r="DB48" i="52"/>
  <c r="CX48" i="52"/>
  <c r="CV48" i="52"/>
  <c r="DD47" i="52"/>
  <c r="DE47" i="52" s="1"/>
  <c r="DB47" i="52"/>
  <c r="CX47" i="52"/>
  <c r="CV47" i="52"/>
  <c r="CW47" i="52" s="1"/>
  <c r="DD46" i="52"/>
  <c r="DE46" i="52" s="1"/>
  <c r="DB46" i="52"/>
  <c r="CX46" i="52"/>
  <c r="CV46" i="52"/>
  <c r="DD45" i="52"/>
  <c r="DE45" i="52" s="1"/>
  <c r="DB45" i="52"/>
  <c r="CX45" i="52"/>
  <c r="CV45" i="52"/>
  <c r="CW45" i="52" s="1"/>
  <c r="DD44" i="52"/>
  <c r="DE44" i="52" s="1"/>
  <c r="DB44" i="52"/>
  <c r="CX44" i="52"/>
  <c r="CV44" i="52"/>
  <c r="DD43" i="52"/>
  <c r="DE43" i="52" s="1"/>
  <c r="DB43" i="52"/>
  <c r="CX43" i="52"/>
  <c r="CV43" i="52"/>
  <c r="DD42" i="52"/>
  <c r="DE42" i="52" s="1"/>
  <c r="DB42" i="52"/>
  <c r="CX42" i="52"/>
  <c r="CV42" i="52"/>
  <c r="DD41" i="52"/>
  <c r="DE41" i="52" s="1"/>
  <c r="DB41" i="52"/>
  <c r="CX41" i="52"/>
  <c r="CV41" i="52"/>
  <c r="CW41" i="52" s="1"/>
  <c r="DD40" i="52"/>
  <c r="DE40" i="52" s="1"/>
  <c r="DB40" i="52"/>
  <c r="CX40" i="52"/>
  <c r="CV40" i="52"/>
  <c r="DD39" i="52"/>
  <c r="DE39" i="52" s="1"/>
  <c r="DB39" i="52"/>
  <c r="CX39" i="52"/>
  <c r="CV39" i="52"/>
  <c r="CW39" i="52" s="1"/>
  <c r="DD38" i="52"/>
  <c r="DE38" i="52" s="1"/>
  <c r="DB38" i="52"/>
  <c r="CX38" i="52"/>
  <c r="CV38" i="52"/>
  <c r="DD37" i="52"/>
  <c r="DE37" i="52" s="1"/>
  <c r="DB37" i="52"/>
  <c r="CX37" i="52"/>
  <c r="CV37" i="52"/>
  <c r="CW37" i="52" s="1"/>
  <c r="DD36" i="52"/>
  <c r="DE36" i="52" s="1"/>
  <c r="DB36" i="52"/>
  <c r="CX36" i="52"/>
  <c r="CV36" i="52"/>
  <c r="DD35" i="52"/>
  <c r="DE35" i="52" s="1"/>
  <c r="DB35" i="52"/>
  <c r="CX35" i="52"/>
  <c r="CV35" i="52"/>
  <c r="CW35" i="52" s="1"/>
  <c r="DD34" i="52"/>
  <c r="DE34" i="52" s="1"/>
  <c r="DB34" i="52"/>
  <c r="CX34" i="52"/>
  <c r="CV34" i="52"/>
  <c r="DD33" i="52"/>
  <c r="DE33" i="52" s="1"/>
  <c r="DB33" i="52"/>
  <c r="CX33" i="52"/>
  <c r="CV33" i="52"/>
  <c r="CW33" i="52" s="1"/>
  <c r="DD32" i="52"/>
  <c r="DE32" i="52" s="1"/>
  <c r="DB32" i="52"/>
  <c r="CX32" i="52"/>
  <c r="CV32" i="52"/>
  <c r="DD31" i="52"/>
  <c r="DE31" i="52" s="1"/>
  <c r="DB31" i="52"/>
  <c r="CX31" i="52"/>
  <c r="CV31" i="52"/>
  <c r="DD30" i="52"/>
  <c r="DE30" i="52" s="1"/>
  <c r="DB30" i="52"/>
  <c r="CX30" i="52"/>
  <c r="CV30" i="52"/>
  <c r="DD29" i="52"/>
  <c r="DE29" i="52" s="1"/>
  <c r="DB29" i="52"/>
  <c r="CX29" i="52"/>
  <c r="CV29" i="52"/>
  <c r="CW29" i="52" s="1"/>
  <c r="DD28" i="52"/>
  <c r="DE28" i="52" s="1"/>
  <c r="DB28" i="52"/>
  <c r="CX28" i="52"/>
  <c r="CV28" i="52"/>
  <c r="DD27" i="52"/>
  <c r="DE27" i="52" s="1"/>
  <c r="DB27" i="52"/>
  <c r="CX27" i="52"/>
  <c r="CV27" i="52"/>
  <c r="CW27" i="52" s="1"/>
  <c r="DD26" i="52"/>
  <c r="DE26" i="52" s="1"/>
  <c r="DB26" i="52"/>
  <c r="CX26" i="52"/>
  <c r="CV26" i="52"/>
  <c r="DD25" i="52"/>
  <c r="DE25" i="52" s="1"/>
  <c r="DB25" i="52"/>
  <c r="CX25" i="52"/>
  <c r="CV25" i="52"/>
  <c r="DD24" i="52"/>
  <c r="DE24" i="52" s="1"/>
  <c r="DB24" i="52"/>
  <c r="CX24" i="52"/>
  <c r="CV24" i="52"/>
  <c r="DD23" i="52"/>
  <c r="DE23" i="52" s="1"/>
  <c r="DB23" i="52"/>
  <c r="CX23" i="52"/>
  <c r="CV23" i="52"/>
  <c r="DD22" i="52"/>
  <c r="DE22" i="52" s="1"/>
  <c r="DB22" i="52"/>
  <c r="CX22" i="52"/>
  <c r="CV22" i="52"/>
  <c r="DD21" i="52"/>
  <c r="DE21" i="52" s="1"/>
  <c r="DB21" i="52"/>
  <c r="DC21" i="52" s="1"/>
  <c r="CX21" i="52"/>
  <c r="CV21" i="52"/>
  <c r="DD20" i="52"/>
  <c r="DE20" i="52" s="1"/>
  <c r="DB20" i="52"/>
  <c r="CX20" i="52"/>
  <c r="CV20" i="52"/>
  <c r="DD15" i="52"/>
  <c r="DB15" i="52"/>
  <c r="CX15" i="52"/>
  <c r="CV15" i="52"/>
  <c r="DD14" i="52"/>
  <c r="DB14" i="52"/>
  <c r="CX14" i="52"/>
  <c r="CV14" i="52"/>
  <c r="DD13" i="52"/>
  <c r="DB13" i="52"/>
  <c r="CX13" i="52"/>
  <c r="CV13" i="52"/>
  <c r="DD12" i="52"/>
  <c r="DB12" i="52"/>
  <c r="CX12" i="52"/>
  <c r="CV12" i="52"/>
  <c r="DD11" i="52"/>
  <c r="DB11" i="52"/>
  <c r="CX11" i="52"/>
  <c r="CV11" i="52"/>
  <c r="CX10" i="52"/>
  <c r="CV10" i="52"/>
  <c r="DK9" i="52"/>
  <c r="CX9" i="52"/>
  <c r="CV9" i="52"/>
  <c r="DD8" i="52"/>
  <c r="DB8" i="52"/>
  <c r="DB10" i="52" s="1"/>
  <c r="CX8" i="52"/>
  <c r="CV8" i="52"/>
  <c r="CZ106" i="52" l="1"/>
  <c r="DJ106" i="52" s="1"/>
  <c r="DC23" i="52"/>
  <c r="DC25" i="52"/>
  <c r="DC27" i="52"/>
  <c r="DC29" i="52"/>
  <c r="DC31" i="52"/>
  <c r="DC33" i="52"/>
  <c r="DC35" i="52"/>
  <c r="DC37" i="52"/>
  <c r="DC39" i="52"/>
  <c r="DC41" i="52"/>
  <c r="DC43" i="52"/>
  <c r="DC45" i="52"/>
  <c r="DC47" i="52"/>
  <c r="DC49" i="52"/>
  <c r="DC51" i="52"/>
  <c r="DC53" i="52"/>
  <c r="DC55" i="52"/>
  <c r="DC57" i="52"/>
  <c r="DC59" i="52"/>
  <c r="DC65" i="52"/>
  <c r="DC67" i="52"/>
  <c r="DC69" i="52"/>
  <c r="DC71" i="52"/>
  <c r="DC75" i="52"/>
  <c r="DC77" i="52"/>
  <c r="DF79" i="52"/>
  <c r="DC79" i="52"/>
  <c r="DC81" i="52"/>
  <c r="DC83" i="52"/>
  <c r="DC85" i="52"/>
  <c r="DC87" i="52"/>
  <c r="DC89" i="52"/>
  <c r="DC91" i="52"/>
  <c r="DC93" i="52"/>
  <c r="DF104" i="52"/>
  <c r="DK104" i="52" s="1"/>
  <c r="DC20" i="52"/>
  <c r="DC22" i="52"/>
  <c r="DC24" i="52"/>
  <c r="DC26" i="52"/>
  <c r="DC28" i="52"/>
  <c r="DC30" i="52"/>
  <c r="DC32" i="52"/>
  <c r="DC34" i="52"/>
  <c r="DC36" i="52"/>
  <c r="DC38" i="52"/>
  <c r="DF40" i="52"/>
  <c r="DC40" i="52"/>
  <c r="DF42" i="52"/>
  <c r="DC42" i="52"/>
  <c r="DF44" i="52"/>
  <c r="DC44" i="52"/>
  <c r="DC46" i="52"/>
  <c r="DF48" i="52"/>
  <c r="DC48" i="52"/>
  <c r="DC50" i="52"/>
  <c r="DC52" i="52"/>
  <c r="DC54" i="52"/>
  <c r="DC56" i="52"/>
  <c r="DC58" i="52"/>
  <c r="DC61" i="52"/>
  <c r="DC66" i="52"/>
  <c r="DC68" i="52"/>
  <c r="DC70" i="52"/>
  <c r="DC74" i="52"/>
  <c r="DC76" i="52"/>
  <c r="DC78" i="52"/>
  <c r="DC80" i="52"/>
  <c r="DC82" i="52"/>
  <c r="DC84" i="52"/>
  <c r="DC86" i="52"/>
  <c r="DC88" i="52"/>
  <c r="DC90" i="52"/>
  <c r="DC92" i="52"/>
  <c r="DD94" i="52"/>
  <c r="DE94" i="52" s="1"/>
  <c r="DE81" i="52"/>
  <c r="DC97" i="52"/>
  <c r="DC99" i="52"/>
  <c r="CW22" i="52"/>
  <c r="CW24" i="52"/>
  <c r="CW28" i="52"/>
  <c r="CW32" i="52"/>
  <c r="CW34" i="52"/>
  <c r="CW42" i="52"/>
  <c r="CW44" i="52"/>
  <c r="CW48" i="52"/>
  <c r="CW50" i="52"/>
  <c r="CW52" i="52"/>
  <c r="CW54" i="52"/>
  <c r="CW58" i="52"/>
  <c r="CW70" i="52"/>
  <c r="CW74" i="52"/>
  <c r="CW80" i="52"/>
  <c r="CW82" i="52"/>
  <c r="CW84" i="52"/>
  <c r="DF84" i="52"/>
  <c r="DF45" i="52"/>
  <c r="DF55" i="52"/>
  <c r="DF93" i="52"/>
  <c r="DF27" i="52"/>
  <c r="DF92" i="52"/>
  <c r="CZ42" i="52"/>
  <c r="CY22" i="52"/>
  <c r="CY24" i="52"/>
  <c r="CY26" i="52"/>
  <c r="CY28" i="52"/>
  <c r="CY30" i="52"/>
  <c r="CY32" i="52"/>
  <c r="CY34" i="52"/>
  <c r="CY36" i="52"/>
  <c r="CY38" i="52"/>
  <c r="CY40" i="52"/>
  <c r="CY44" i="52"/>
  <c r="CY46" i="52"/>
  <c r="CY48" i="52"/>
  <c r="CY52" i="52"/>
  <c r="CY54" i="52"/>
  <c r="CY56" i="52"/>
  <c r="CY58" i="52"/>
  <c r="CY61" i="52"/>
  <c r="CY66" i="52"/>
  <c r="CY68" i="52"/>
  <c r="CY70" i="52"/>
  <c r="CY74" i="52"/>
  <c r="CY76" i="52"/>
  <c r="CY78" i="52"/>
  <c r="CY80" i="52"/>
  <c r="CW90" i="52"/>
  <c r="CW92" i="52"/>
  <c r="CY84" i="52"/>
  <c r="CY86" i="52"/>
  <c r="CY90" i="52"/>
  <c r="CX111" i="52"/>
  <c r="CY97" i="52"/>
  <c r="CY21" i="52"/>
  <c r="CY23" i="52"/>
  <c r="CY25" i="52"/>
  <c r="CY27" i="52"/>
  <c r="CY29" i="52"/>
  <c r="CY31" i="52"/>
  <c r="CY33" i="52"/>
  <c r="CY35" i="52"/>
  <c r="CY37" i="52"/>
  <c r="CY39" i="52"/>
  <c r="CY41" i="52"/>
  <c r="CY43" i="52"/>
  <c r="CY47" i="52"/>
  <c r="CY49" i="52"/>
  <c r="CY51" i="52"/>
  <c r="CY53" i="52"/>
  <c r="CY55" i="52"/>
  <c r="CY57" i="52"/>
  <c r="CY59" i="52"/>
  <c r="CY67" i="52"/>
  <c r="CY69" i="52"/>
  <c r="CY71" i="52"/>
  <c r="CY75" i="52"/>
  <c r="CY77" i="52"/>
  <c r="CY79" i="52"/>
  <c r="CW91" i="52"/>
  <c r="CW93" i="52"/>
  <c r="CY85" i="52"/>
  <c r="CY87" i="52"/>
  <c r="CY89" i="52"/>
  <c r="CY91" i="52"/>
  <c r="DF81" i="52"/>
  <c r="CZ92" i="52"/>
  <c r="CZ12" i="52"/>
  <c r="DJ12" i="52" s="1"/>
  <c r="CZ30" i="52"/>
  <c r="CZ86" i="52"/>
  <c r="CZ88" i="52"/>
  <c r="DF15" i="52"/>
  <c r="DK15" i="52" s="1"/>
  <c r="DF21" i="52"/>
  <c r="DF29" i="52"/>
  <c r="DF33" i="52"/>
  <c r="DF39" i="52"/>
  <c r="DF47" i="52"/>
  <c r="DF99" i="52"/>
  <c r="DF105" i="52"/>
  <c r="DK105" i="52" s="1"/>
  <c r="DF109" i="52"/>
  <c r="DK109" i="52" s="1"/>
  <c r="DF77" i="52"/>
  <c r="DF50" i="52"/>
  <c r="DF52" i="52"/>
  <c r="DF56" i="52"/>
  <c r="DF76" i="52"/>
  <c r="CZ68" i="52"/>
  <c r="CZ25" i="52"/>
  <c r="DF35" i="52"/>
  <c r="DF78" i="52"/>
  <c r="DF90" i="52"/>
  <c r="DF98" i="52"/>
  <c r="DF8" i="52"/>
  <c r="DF10" i="52" s="1"/>
  <c r="DF97" i="52"/>
  <c r="DF12" i="52"/>
  <c r="DK12" i="52" s="1"/>
  <c r="DF22" i="52"/>
  <c r="DF24" i="52"/>
  <c r="DF26" i="52"/>
  <c r="DF32" i="52"/>
  <c r="DF34" i="52"/>
  <c r="DF53" i="52"/>
  <c r="DF71" i="52"/>
  <c r="CZ53" i="52"/>
  <c r="CZ10" i="52"/>
  <c r="CZ51" i="52"/>
  <c r="CZ76" i="52"/>
  <c r="CZ109" i="52"/>
  <c r="DJ109" i="52" s="1"/>
  <c r="CZ38" i="52"/>
  <c r="CZ59" i="52"/>
  <c r="CZ8" i="52"/>
  <c r="DJ8" i="52" s="1"/>
  <c r="DJ10" i="52" s="1"/>
  <c r="CW59" i="52"/>
  <c r="CZ65" i="52"/>
  <c r="CZ75" i="52"/>
  <c r="CZ43" i="52"/>
  <c r="CZ56" i="52"/>
  <c r="CZ61" i="52"/>
  <c r="CZ66" i="52"/>
  <c r="CZ97" i="52"/>
  <c r="CZ15" i="52"/>
  <c r="DJ15" i="52" s="1"/>
  <c r="CZ21" i="52"/>
  <c r="CZ41" i="52"/>
  <c r="CW51" i="52"/>
  <c r="CZ80" i="52"/>
  <c r="CW43" i="52"/>
  <c r="CZ90" i="52"/>
  <c r="CZ48" i="52"/>
  <c r="CZ104" i="52"/>
  <c r="DJ104" i="52" s="1"/>
  <c r="DL104" i="52" s="1"/>
  <c r="CZ14" i="52"/>
  <c r="DJ14" i="52" s="1"/>
  <c r="CW66" i="52"/>
  <c r="CZ81" i="52"/>
  <c r="CW86" i="52"/>
  <c r="CY42" i="52"/>
  <c r="CY81" i="52"/>
  <c r="CW88" i="52"/>
  <c r="CZ22" i="52"/>
  <c r="CW97" i="52"/>
  <c r="CW65" i="52"/>
  <c r="CW68" i="52"/>
  <c r="CZ9" i="52"/>
  <c r="DJ9" i="52" s="1"/>
  <c r="DL9" i="52" s="1"/>
  <c r="DF11" i="52"/>
  <c r="DK11" i="52" s="1"/>
  <c r="CZ13" i="52"/>
  <c r="DJ13" i="52" s="1"/>
  <c r="DF25" i="52"/>
  <c r="DF31" i="52"/>
  <c r="CZ34" i="52"/>
  <c r="DJ34" i="52" s="1"/>
  <c r="DF46" i="52"/>
  <c r="DF49" i="52"/>
  <c r="CZ54" i="52"/>
  <c r="CZ58" i="52"/>
  <c r="DF59" i="52"/>
  <c r="DF67" i="52"/>
  <c r="CW75" i="52"/>
  <c r="DF85" i="52"/>
  <c r="DF91" i="52"/>
  <c r="CZ105" i="52"/>
  <c r="DJ105" i="52" s="1"/>
  <c r="DF106" i="52"/>
  <c r="DK106" i="52" s="1"/>
  <c r="DF110" i="52"/>
  <c r="DK110" i="52" s="1"/>
  <c r="DF13" i="52"/>
  <c r="DK13" i="52" s="1"/>
  <c r="DF30" i="52"/>
  <c r="CW25" i="52"/>
  <c r="CZ31" i="52"/>
  <c r="DF41" i="52"/>
  <c r="DF51" i="52"/>
  <c r="CW53" i="52"/>
  <c r="CW61" i="52"/>
  <c r="DF70" i="52"/>
  <c r="DF87" i="52"/>
  <c r="CW31" i="52"/>
  <c r="CZ32" i="52"/>
  <c r="DF36" i="52"/>
  <c r="CW38" i="52"/>
  <c r="CZ39" i="52"/>
  <c r="CZ44" i="52"/>
  <c r="DF54" i="52"/>
  <c r="CW56" i="52"/>
  <c r="CZ69" i="52"/>
  <c r="DF75" i="52"/>
  <c r="DF83" i="52"/>
  <c r="DL127" i="52"/>
  <c r="DD10" i="52"/>
  <c r="DD111" i="52" s="1"/>
  <c r="CX16" i="52"/>
  <c r="CY16" i="52" s="1"/>
  <c r="CZ23" i="52"/>
  <c r="DF57" i="52"/>
  <c r="DF69" i="52"/>
  <c r="DF89" i="52"/>
  <c r="CY92" i="52"/>
  <c r="CZ11" i="52"/>
  <c r="DJ11" i="52" s="1"/>
  <c r="DF14" i="52"/>
  <c r="DK14" i="52" s="1"/>
  <c r="CV60" i="52"/>
  <c r="CW60" i="52" s="1"/>
  <c r="CW23" i="52"/>
  <c r="CZ24" i="52"/>
  <c r="DF38" i="52"/>
  <c r="DF43" i="52"/>
  <c r="DF61" i="52"/>
  <c r="DF68" i="52"/>
  <c r="CY99" i="52"/>
  <c r="CZ29" i="52"/>
  <c r="CZ35" i="52"/>
  <c r="CY88" i="52"/>
  <c r="DK162" i="52"/>
  <c r="CW20" i="52"/>
  <c r="CZ28" i="52"/>
  <c r="CW30" i="52"/>
  <c r="DK145" i="52"/>
  <c r="CX60" i="52"/>
  <c r="CY20" i="52"/>
  <c r="DF28" i="52"/>
  <c r="DD72" i="52"/>
  <c r="DE72" i="52" s="1"/>
  <c r="DF65" i="52"/>
  <c r="CZ20" i="52"/>
  <c r="CZ26" i="52"/>
  <c r="CW26" i="52"/>
  <c r="DK142" i="52"/>
  <c r="CZ87" i="52"/>
  <c r="CW87" i="52"/>
  <c r="DB60" i="52"/>
  <c r="CW40" i="52"/>
  <c r="CZ40" i="52"/>
  <c r="CZ45" i="52"/>
  <c r="CY45" i="52"/>
  <c r="CW85" i="52"/>
  <c r="CZ85" i="52"/>
  <c r="CZ52" i="52"/>
  <c r="CZ71" i="52"/>
  <c r="CW71" i="52"/>
  <c r="CV72" i="52"/>
  <c r="CV111" i="52"/>
  <c r="CV16" i="52"/>
  <c r="CW21" i="52"/>
  <c r="DB111" i="52"/>
  <c r="DB16" i="52"/>
  <c r="DC16" i="52" s="1"/>
  <c r="DF20" i="52"/>
  <c r="CZ27" i="52"/>
  <c r="DF23" i="52"/>
  <c r="CY50" i="52"/>
  <c r="CZ50" i="52"/>
  <c r="DB72" i="52"/>
  <c r="DC72" i="52" s="1"/>
  <c r="DF66" i="52"/>
  <c r="DK158" i="52"/>
  <c r="DF37" i="52"/>
  <c r="DJ141" i="52"/>
  <c r="CW76" i="52"/>
  <c r="CY83" i="52"/>
  <c r="CZ83" i="52"/>
  <c r="CZ98" i="52"/>
  <c r="CW98" i="52"/>
  <c r="CZ36" i="52"/>
  <c r="CW36" i="52"/>
  <c r="CZ70" i="52"/>
  <c r="CZ78" i="52"/>
  <c r="CW78" i="52"/>
  <c r="CZ79" i="52"/>
  <c r="CW79" i="52"/>
  <c r="DJ157" i="52"/>
  <c r="DB94" i="52"/>
  <c r="DC94" i="52" s="1"/>
  <c r="CZ77" i="52"/>
  <c r="CZ82" i="52"/>
  <c r="CY82" i="52"/>
  <c r="DD60" i="52"/>
  <c r="CZ33" i="52"/>
  <c r="CZ37" i="52"/>
  <c r="CX72" i="52"/>
  <c r="CY65" i="52"/>
  <c r="CW77" i="52"/>
  <c r="CZ84" i="52"/>
  <c r="CZ91" i="52"/>
  <c r="CZ49" i="52"/>
  <c r="CW49" i="52"/>
  <c r="CZ57" i="52"/>
  <c r="CW57" i="52"/>
  <c r="DJ92" i="52"/>
  <c r="CY93" i="52"/>
  <c r="CZ93" i="52"/>
  <c r="CZ47" i="52"/>
  <c r="DF58" i="52"/>
  <c r="CX94" i="52"/>
  <c r="CZ74" i="52"/>
  <c r="CV94" i="52"/>
  <c r="DJ125" i="52"/>
  <c r="DL125" i="52" s="1"/>
  <c r="DJ133" i="52"/>
  <c r="CZ46" i="52"/>
  <c r="CZ55" i="52"/>
  <c r="CW89" i="52"/>
  <c r="CZ89" i="52"/>
  <c r="CW46" i="52"/>
  <c r="CW55" i="52"/>
  <c r="CZ67" i="52"/>
  <c r="CW67" i="52"/>
  <c r="DJ75" i="52"/>
  <c r="DF86" i="52"/>
  <c r="DF88" i="52"/>
  <c r="DK128" i="52"/>
  <c r="DL128" i="52" s="1"/>
  <c r="DK136" i="52"/>
  <c r="DF74" i="52"/>
  <c r="DF80" i="52"/>
  <c r="DF82" i="52"/>
  <c r="CW99" i="52"/>
  <c r="CZ99" i="52"/>
  <c r="DK161" i="52"/>
  <c r="CZ110" i="52"/>
  <c r="DK150" i="52"/>
  <c r="CY98" i="52"/>
  <c r="DJ149" i="52"/>
  <c r="DK153" i="52"/>
  <c r="DA99" i="52" l="1"/>
  <c r="DA55" i="52"/>
  <c r="DA47" i="52"/>
  <c r="DA91" i="52"/>
  <c r="DA78" i="52"/>
  <c r="DL106" i="52"/>
  <c r="DA46" i="52"/>
  <c r="DA67" i="52"/>
  <c r="DA49" i="52"/>
  <c r="DA50" i="52"/>
  <c r="DA45" i="52"/>
  <c r="DA93" i="52"/>
  <c r="DA36" i="52"/>
  <c r="DA71" i="52"/>
  <c r="DA52" i="52"/>
  <c r="DA26" i="52"/>
  <c r="DJ61" i="52"/>
  <c r="DA61" i="52"/>
  <c r="DJ38" i="52"/>
  <c r="DA38" i="52"/>
  <c r="DA92" i="52"/>
  <c r="DJ66" i="52"/>
  <c r="DA66" i="52"/>
  <c r="DA82" i="52"/>
  <c r="DA40" i="52"/>
  <c r="DA20" i="52"/>
  <c r="DA28" i="52"/>
  <c r="DJ80" i="52"/>
  <c r="DA80" i="52"/>
  <c r="DJ56" i="52"/>
  <c r="DA56" i="52"/>
  <c r="DJ42" i="52"/>
  <c r="DA42" i="52"/>
  <c r="DJ39" i="52"/>
  <c r="DA39" i="52"/>
  <c r="DJ54" i="52"/>
  <c r="DA54" i="52"/>
  <c r="DJ90" i="52"/>
  <c r="DA90" i="52"/>
  <c r="DJ59" i="52"/>
  <c r="DA59" i="52"/>
  <c r="DA84" i="52"/>
  <c r="DA70" i="52"/>
  <c r="DA77" i="52"/>
  <c r="DA27" i="52"/>
  <c r="DJ32" i="52"/>
  <c r="DA32" i="52"/>
  <c r="DJ31" i="52"/>
  <c r="DA31" i="52"/>
  <c r="DA34" i="52"/>
  <c r="DJ81" i="52"/>
  <c r="DA81" i="52"/>
  <c r="DJ43" i="52"/>
  <c r="DA43" i="52"/>
  <c r="DJ76" i="52"/>
  <c r="DA76" i="52"/>
  <c r="DJ69" i="52"/>
  <c r="DA69" i="52"/>
  <c r="DJ41" i="52"/>
  <c r="DA41" i="52"/>
  <c r="DA75" i="52"/>
  <c r="DJ51" i="52"/>
  <c r="DA51" i="52"/>
  <c r="DJ21" i="52"/>
  <c r="DA21" i="52"/>
  <c r="DJ25" i="52"/>
  <c r="DA25" i="52"/>
  <c r="DA74" i="52"/>
  <c r="DA57" i="52"/>
  <c r="DA37" i="52"/>
  <c r="DA98" i="52"/>
  <c r="DA85" i="52"/>
  <c r="DA87" i="52"/>
  <c r="DJ35" i="52"/>
  <c r="DA35" i="52"/>
  <c r="DJ23" i="52"/>
  <c r="DA23" i="52"/>
  <c r="DJ22" i="52"/>
  <c r="DA22" i="52"/>
  <c r="DJ53" i="52"/>
  <c r="DA53" i="52"/>
  <c r="DL12" i="52"/>
  <c r="DJ68" i="52"/>
  <c r="DA68" i="52"/>
  <c r="DJ86" i="52"/>
  <c r="DA86" i="52"/>
  <c r="DJ24" i="52"/>
  <c r="DA24" i="52"/>
  <c r="DJ65" i="52"/>
  <c r="DA65" i="52"/>
  <c r="DJ88" i="52"/>
  <c r="DA88" i="52"/>
  <c r="DA89" i="52"/>
  <c r="DA33" i="52"/>
  <c r="DA79" i="52"/>
  <c r="DA83" i="52"/>
  <c r="DJ29" i="52"/>
  <c r="DA29" i="52"/>
  <c r="DJ44" i="52"/>
  <c r="DA44" i="52"/>
  <c r="DJ58" i="52"/>
  <c r="DA58" i="52"/>
  <c r="DJ48" i="52"/>
  <c r="DA48" i="52"/>
  <c r="DJ97" i="52"/>
  <c r="DA97" i="52"/>
  <c r="DJ30" i="52"/>
  <c r="DA30" i="52"/>
  <c r="DK97" i="52"/>
  <c r="DG97" i="52"/>
  <c r="DK56" i="52"/>
  <c r="DG56" i="52"/>
  <c r="DK39" i="52"/>
  <c r="DG39" i="52"/>
  <c r="DK84" i="52"/>
  <c r="DG84" i="52"/>
  <c r="DK68" i="52"/>
  <c r="DG68" i="52"/>
  <c r="DK51" i="52"/>
  <c r="DG51" i="52"/>
  <c r="DK49" i="52"/>
  <c r="DG49" i="52"/>
  <c r="DK34" i="52"/>
  <c r="DL34" i="52" s="1"/>
  <c r="DG34" i="52"/>
  <c r="DK98" i="52"/>
  <c r="DG98" i="52"/>
  <c r="DK52" i="52"/>
  <c r="DG52" i="52"/>
  <c r="DK33" i="52"/>
  <c r="DG33" i="52"/>
  <c r="DK40" i="52"/>
  <c r="DG40" i="52"/>
  <c r="DD62" i="52"/>
  <c r="DE62" i="52" s="1"/>
  <c r="DE60" i="52"/>
  <c r="DK71" i="52"/>
  <c r="DG71" i="52"/>
  <c r="DK53" i="52"/>
  <c r="DG53" i="52"/>
  <c r="DK36" i="52"/>
  <c r="DG36" i="52"/>
  <c r="DK90" i="52"/>
  <c r="DL90" i="52" s="1"/>
  <c r="DG90" i="52"/>
  <c r="DK48" i="52"/>
  <c r="DL48" i="52" s="1"/>
  <c r="DG48" i="52"/>
  <c r="DK88" i="52"/>
  <c r="DG88" i="52"/>
  <c r="DK45" i="52"/>
  <c r="DG45" i="52"/>
  <c r="DK86" i="52"/>
  <c r="DL86" i="52" s="1"/>
  <c r="DG86" i="52"/>
  <c r="DK37" i="52"/>
  <c r="DG37" i="52"/>
  <c r="DG65" i="52"/>
  <c r="DK43" i="52"/>
  <c r="DG43" i="52"/>
  <c r="DK89" i="52"/>
  <c r="DG89" i="52"/>
  <c r="DK75" i="52"/>
  <c r="DG75" i="52"/>
  <c r="DK85" i="52"/>
  <c r="DG85" i="52"/>
  <c r="DK26" i="52"/>
  <c r="DG26" i="52"/>
  <c r="DK78" i="52"/>
  <c r="DG78" i="52"/>
  <c r="DK77" i="52"/>
  <c r="DG77" i="52"/>
  <c r="DK21" i="52"/>
  <c r="DL21" i="52" s="1"/>
  <c r="DG21" i="52"/>
  <c r="DK92" i="52"/>
  <c r="DL92" i="52" s="1"/>
  <c r="DG92" i="52"/>
  <c r="DK58" i="52"/>
  <c r="DG58" i="52"/>
  <c r="DK47" i="52"/>
  <c r="DG47" i="52"/>
  <c r="DK42" i="52"/>
  <c r="DL42" i="52" s="1"/>
  <c r="DG42" i="52"/>
  <c r="DK82" i="52"/>
  <c r="DG82" i="52"/>
  <c r="DK41" i="52"/>
  <c r="DL41" i="52" s="1"/>
  <c r="DG41" i="52"/>
  <c r="DG20" i="52"/>
  <c r="DB62" i="52"/>
  <c r="DC62" i="52" s="1"/>
  <c r="DC60" i="52"/>
  <c r="DK38" i="52"/>
  <c r="DG38" i="52"/>
  <c r="DK69" i="52"/>
  <c r="DL69" i="52" s="1"/>
  <c r="DG69" i="52"/>
  <c r="DK31" i="52"/>
  <c r="DG31" i="52"/>
  <c r="DK24" i="52"/>
  <c r="DL24" i="52" s="1"/>
  <c r="DG24" i="52"/>
  <c r="DK35" i="52"/>
  <c r="DG35" i="52"/>
  <c r="DK27" i="52"/>
  <c r="DG27" i="52"/>
  <c r="DK76" i="52"/>
  <c r="DG76" i="52"/>
  <c r="DK23" i="52"/>
  <c r="DG23" i="52"/>
  <c r="DK83" i="52"/>
  <c r="DG83" i="52"/>
  <c r="DK91" i="52"/>
  <c r="DG91" i="52"/>
  <c r="DK29" i="52"/>
  <c r="DL29" i="52" s="1"/>
  <c r="DG29" i="52"/>
  <c r="DK80" i="52"/>
  <c r="DL80" i="52" s="1"/>
  <c r="DG80" i="52"/>
  <c r="DG74" i="52"/>
  <c r="DK28" i="52"/>
  <c r="DG28" i="52"/>
  <c r="DK57" i="52"/>
  <c r="DG57" i="52"/>
  <c r="DK87" i="52"/>
  <c r="DG87" i="52"/>
  <c r="DK30" i="52"/>
  <c r="DG30" i="52"/>
  <c r="DK67" i="52"/>
  <c r="DG67" i="52"/>
  <c r="DK25" i="52"/>
  <c r="DG25" i="52"/>
  <c r="DK22" i="52"/>
  <c r="DL22" i="52" s="1"/>
  <c r="DG22" i="52"/>
  <c r="DK93" i="52"/>
  <c r="DG93" i="52"/>
  <c r="DK44" i="52"/>
  <c r="DG44" i="52"/>
  <c r="DK79" i="52"/>
  <c r="DG79" i="52"/>
  <c r="DK61" i="52"/>
  <c r="DL61" i="52" s="1"/>
  <c r="DG61" i="52"/>
  <c r="DK46" i="52"/>
  <c r="DG46" i="52"/>
  <c r="DK32" i="52"/>
  <c r="DG32" i="52"/>
  <c r="DK50" i="52"/>
  <c r="DG50" i="52"/>
  <c r="DK81" i="52"/>
  <c r="DL81" i="52" s="1"/>
  <c r="DG81" i="52"/>
  <c r="DK66" i="52"/>
  <c r="DL66" i="52" s="1"/>
  <c r="DG66" i="52"/>
  <c r="DK54" i="52"/>
  <c r="DL54" i="52" s="1"/>
  <c r="DG54" i="52"/>
  <c r="DK70" i="52"/>
  <c r="DG70" i="52"/>
  <c r="DK59" i="52"/>
  <c r="DG59" i="52"/>
  <c r="DK99" i="52"/>
  <c r="DG99" i="52"/>
  <c r="DK55" i="52"/>
  <c r="DG55" i="52"/>
  <c r="DL25" i="52"/>
  <c r="DL15" i="52"/>
  <c r="DL58" i="52"/>
  <c r="DD16" i="52"/>
  <c r="DD121" i="52" s="1"/>
  <c r="DL109" i="52"/>
  <c r="DK8" i="52"/>
  <c r="DK10" i="52" s="1"/>
  <c r="DK16" i="52" s="1"/>
  <c r="DB119" i="52"/>
  <c r="DL97" i="52"/>
  <c r="DL75" i="52"/>
  <c r="DL39" i="52"/>
  <c r="DL56" i="52"/>
  <c r="DL105" i="52"/>
  <c r="DL13" i="52"/>
  <c r="DF16" i="52"/>
  <c r="DG16" i="52" s="1"/>
  <c r="DF111" i="52"/>
  <c r="DL14" i="52"/>
  <c r="DJ16" i="52"/>
  <c r="CV62" i="52"/>
  <c r="CV117" i="52" s="1"/>
  <c r="DL11" i="52"/>
  <c r="DK129" i="52"/>
  <c r="DL129" i="52" s="1"/>
  <c r="DK137" i="52"/>
  <c r="DL157" i="52"/>
  <c r="DL151" i="52"/>
  <c r="DF94" i="52"/>
  <c r="DG94" i="52" s="1"/>
  <c r="DK74" i="52"/>
  <c r="DJ93" i="52"/>
  <c r="DJ49" i="52"/>
  <c r="DL49" i="52" s="1"/>
  <c r="DJ33" i="52"/>
  <c r="DL33" i="52" s="1"/>
  <c r="DJ110" i="52"/>
  <c r="DJ70" i="52"/>
  <c r="CZ111" i="52"/>
  <c r="DJ52" i="52"/>
  <c r="DL52" i="52" s="1"/>
  <c r="DJ40" i="52"/>
  <c r="DL149" i="52"/>
  <c r="DJ77" i="52"/>
  <c r="DK146" i="52"/>
  <c r="DF72" i="52"/>
  <c r="DG72" i="52" s="1"/>
  <c r="DK65" i="52"/>
  <c r="CY60" i="52"/>
  <c r="CX62" i="52"/>
  <c r="DL159" i="52"/>
  <c r="DJ99" i="52"/>
  <c r="DB95" i="52"/>
  <c r="DB121" i="52"/>
  <c r="DJ50" i="52"/>
  <c r="DL50" i="52" s="1"/>
  <c r="DJ85" i="52"/>
  <c r="DJ20" i="52"/>
  <c r="DD95" i="52"/>
  <c r="DK154" i="52"/>
  <c r="DJ55" i="52"/>
  <c r="DJ57" i="52"/>
  <c r="DL57" i="52" s="1"/>
  <c r="DJ98" i="52"/>
  <c r="DL98" i="52" s="1"/>
  <c r="DJ91" i="52"/>
  <c r="DJ84" i="52"/>
  <c r="DJ79" i="52"/>
  <c r="CZ16" i="52"/>
  <c r="DA16" i="52" s="1"/>
  <c r="CW16" i="52"/>
  <c r="DJ46" i="52"/>
  <c r="CV119" i="52"/>
  <c r="CW94" i="52"/>
  <c r="CZ94" i="52"/>
  <c r="DA94" i="52" s="1"/>
  <c r="DJ37" i="52"/>
  <c r="DL37" i="52" s="1"/>
  <c r="DJ78" i="52"/>
  <c r="DJ36" i="52"/>
  <c r="DJ89" i="52"/>
  <c r="DJ74" i="52"/>
  <c r="DJ47" i="52"/>
  <c r="DJ83" i="52"/>
  <c r="DK126" i="52"/>
  <c r="DL126" i="52" s="1"/>
  <c r="DK134" i="52"/>
  <c r="DJ27" i="52"/>
  <c r="CV121" i="52"/>
  <c r="CW72" i="52"/>
  <c r="CZ72" i="52"/>
  <c r="DA72" i="52" s="1"/>
  <c r="CV95" i="52"/>
  <c r="DL153" i="52"/>
  <c r="CX119" i="52"/>
  <c r="CY94" i="52"/>
  <c r="CX121" i="52"/>
  <c r="CY72" i="52"/>
  <c r="CX95" i="52"/>
  <c r="CY95" i="52" s="1"/>
  <c r="DJ28" i="52"/>
  <c r="DJ67" i="52"/>
  <c r="DL67" i="52" s="1"/>
  <c r="DJ82" i="52"/>
  <c r="DF60" i="52"/>
  <c r="DK20" i="52"/>
  <c r="DL142" i="52"/>
  <c r="DJ71" i="52"/>
  <c r="DL71" i="52" s="1"/>
  <c r="CZ60" i="52"/>
  <c r="DA60" i="52" s="1"/>
  <c r="DJ45" i="52"/>
  <c r="DL45" i="52" s="1"/>
  <c r="DJ87" i="52"/>
  <c r="DJ26" i="52"/>
  <c r="DL23" i="52" l="1"/>
  <c r="DL51" i="52"/>
  <c r="DL59" i="52"/>
  <c r="DL31" i="52"/>
  <c r="DL32" i="52"/>
  <c r="DL53" i="52"/>
  <c r="DL76" i="52"/>
  <c r="DL68" i="52"/>
  <c r="DL44" i="52"/>
  <c r="DL43" i="52"/>
  <c r="DL35" i="52"/>
  <c r="DL38" i="52"/>
  <c r="DL88" i="52"/>
  <c r="DL30" i="52"/>
  <c r="DL28" i="52"/>
  <c r="DL55" i="52"/>
  <c r="DL77" i="52"/>
  <c r="DD117" i="52"/>
  <c r="DL78" i="52"/>
  <c r="DL79" i="52"/>
  <c r="DL87" i="52"/>
  <c r="DL47" i="52"/>
  <c r="DL70" i="52"/>
  <c r="DL27" i="52"/>
  <c r="DL89" i="52"/>
  <c r="DL36" i="52"/>
  <c r="DL91" i="52"/>
  <c r="DL26" i="52"/>
  <c r="DL82" i="52"/>
  <c r="DL83" i="52"/>
  <c r="DL99" i="52"/>
  <c r="DL93" i="52"/>
  <c r="DL40" i="52"/>
  <c r="DF62" i="52"/>
  <c r="DG62" i="52" s="1"/>
  <c r="DG60" i="52"/>
  <c r="DK94" i="52"/>
  <c r="DB117" i="52"/>
  <c r="DL84" i="52"/>
  <c r="DL85" i="52"/>
  <c r="DK72" i="52"/>
  <c r="DK121" i="52" s="1"/>
  <c r="DL46" i="52"/>
  <c r="DD119" i="52"/>
  <c r="DE16" i="52"/>
  <c r="DD100" i="52"/>
  <c r="DE100" i="52" s="1"/>
  <c r="DE95" i="52"/>
  <c r="DK60" i="52"/>
  <c r="DK62" i="52" s="1"/>
  <c r="DK117" i="52" s="1"/>
  <c r="DB100" i="52"/>
  <c r="DC95" i="52"/>
  <c r="DK111" i="52"/>
  <c r="DF119" i="52"/>
  <c r="DL8" i="52"/>
  <c r="DL10" i="52" s="1"/>
  <c r="DL16" i="52" s="1"/>
  <c r="CV100" i="52"/>
  <c r="CW100" i="52" s="1"/>
  <c r="CZ62" i="52"/>
  <c r="CW62" i="52"/>
  <c r="DJ72" i="52"/>
  <c r="DJ121" i="52" s="1"/>
  <c r="DL141" i="52"/>
  <c r="DL158" i="52"/>
  <c r="DF117" i="52"/>
  <c r="DL144" i="52"/>
  <c r="DK138" i="52"/>
  <c r="DK130" i="52"/>
  <c r="DL130" i="52" s="1"/>
  <c r="DL160" i="52"/>
  <c r="DL150" i="52"/>
  <c r="DL152" i="52"/>
  <c r="DL145" i="52"/>
  <c r="CX117" i="52"/>
  <c r="CX100" i="52"/>
  <c r="CY62" i="52"/>
  <c r="DL146" i="52"/>
  <c r="CZ95" i="52"/>
  <c r="DA95" i="52" s="1"/>
  <c r="CW95" i="52"/>
  <c r="DL65" i="52"/>
  <c r="DL161" i="52"/>
  <c r="DL143" i="52"/>
  <c r="DL154" i="52"/>
  <c r="CZ121" i="52"/>
  <c r="DJ60" i="52"/>
  <c r="DL20" i="52"/>
  <c r="DK155" i="52"/>
  <c r="DL162" i="52"/>
  <c r="DJ94" i="52"/>
  <c r="DL74" i="52"/>
  <c r="DF121" i="52"/>
  <c r="DF95" i="52"/>
  <c r="CZ119" i="52"/>
  <c r="DL135" i="52"/>
  <c r="DL110" i="52"/>
  <c r="DJ111" i="52"/>
  <c r="DL72" i="52" l="1"/>
  <c r="DL121" i="52" s="1"/>
  <c r="CZ117" i="52"/>
  <c r="DA62" i="52"/>
  <c r="DK95" i="52"/>
  <c r="DK139" i="52"/>
  <c r="DK119" i="52"/>
  <c r="DD101" i="52"/>
  <c r="DE101" i="52" s="1"/>
  <c r="DK147" i="52"/>
  <c r="DK100" i="52"/>
  <c r="DK101" i="52" s="1"/>
  <c r="DK113" i="52" s="1"/>
  <c r="DF100" i="52"/>
  <c r="DF101" i="52" s="1"/>
  <c r="DG95" i="52"/>
  <c r="DD115" i="52"/>
  <c r="DB101" i="52"/>
  <c r="DC100" i="52"/>
  <c r="DL94" i="52"/>
  <c r="DL147" i="52" s="1"/>
  <c r="DD113" i="52"/>
  <c r="DL111" i="52"/>
  <c r="CV101" i="52"/>
  <c r="CW101" i="52" s="1"/>
  <c r="DJ155" i="52"/>
  <c r="DL138" i="52"/>
  <c r="DL137" i="52"/>
  <c r="DL136" i="52"/>
  <c r="DJ147" i="52"/>
  <c r="DJ119" i="52"/>
  <c r="DJ62" i="52"/>
  <c r="DL60" i="52"/>
  <c r="DL62" i="52" s="1"/>
  <c r="CY100" i="52"/>
  <c r="CX101" i="52"/>
  <c r="CZ100" i="52"/>
  <c r="DA100" i="52" s="1"/>
  <c r="CV113" i="52"/>
  <c r="CV115" i="52"/>
  <c r="DL134" i="52"/>
  <c r="DJ95" i="52"/>
  <c r="DL133" i="52"/>
  <c r="DL155" i="52" l="1"/>
  <c r="DG100" i="52"/>
  <c r="DK123" i="52"/>
  <c r="DK131" i="52" s="1"/>
  <c r="DK115" i="52"/>
  <c r="DL119" i="52"/>
  <c r="DG101" i="52"/>
  <c r="DF115" i="52"/>
  <c r="DF113" i="52"/>
  <c r="DL95" i="52"/>
  <c r="DL100" i="52" s="1"/>
  <c r="DL101" i="52" s="1"/>
  <c r="DC101" i="52"/>
  <c r="DB113" i="52"/>
  <c r="DB115" i="52"/>
  <c r="CX115" i="52"/>
  <c r="CY101" i="52"/>
  <c r="CX113" i="52"/>
  <c r="DJ117" i="52"/>
  <c r="DJ139" i="52"/>
  <c r="DJ100" i="52"/>
  <c r="DJ101" i="52" s="1"/>
  <c r="DL139" i="52"/>
  <c r="DL117" i="52"/>
  <c r="CZ101" i="52"/>
  <c r="DA101" i="52" s="1"/>
  <c r="DL113" i="52" l="1"/>
  <c r="DL123" i="52"/>
  <c r="DL131" i="52" s="1"/>
  <c r="DL115" i="52"/>
  <c r="DJ123" i="52"/>
  <c r="DJ131" i="52" s="1"/>
  <c r="DJ115" i="52"/>
  <c r="DJ113" i="52"/>
  <c r="CZ115" i="52"/>
  <c r="CZ113" i="52"/>
</calcChain>
</file>

<file path=xl/sharedStrings.xml><?xml version="1.0" encoding="utf-8"?>
<sst xmlns="http://schemas.openxmlformats.org/spreadsheetml/2006/main" count="1902" uniqueCount="229">
  <si>
    <t>CCC+ and Medallion Combined Totals  (July-Sept 2020)</t>
  </si>
  <si>
    <t>CCC+ and Medallion Combined Totals (Apr-June2020)</t>
  </si>
  <si>
    <t>CCC+ and Medallion Combined Totals (Jan-Mar2020)</t>
  </si>
  <si>
    <t>Total CCC+ Plans</t>
  </si>
  <si>
    <t>PMPM</t>
  </si>
  <si>
    <t>Total Medallion Plans</t>
  </si>
  <si>
    <t>Total Medicaid</t>
  </si>
  <si>
    <t>Revenue</t>
  </si>
  <si>
    <t>Net Premium Income</t>
  </si>
  <si>
    <t>1a. Medicaid</t>
  </si>
  <si>
    <t>1b. Medicare</t>
  </si>
  <si>
    <t>1c. Total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</si>
  <si>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</si>
  <si>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</si>
  <si>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</si>
  <si>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</si>
  <si>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</si>
  <si>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Total revenues (lines 1c through 6)</t>
  </si>
  <si>
    <t>Expenses</t>
  </si>
  <si>
    <t>Medical/Healthcare Service Expenditures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</si>
  <si>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</si>
  <si>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</si>
  <si>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</si>
  <si>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</si>
  <si>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</si>
  <si>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</si>
  <si>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</si>
  <si>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</si>
  <si>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</si>
  <si>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</si>
  <si>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</si>
  <si>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Maternity Kick Payment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</si>
  <si>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</si>
  <si>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</si>
  <si>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</si>
  <si>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</si>
  <si>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</si>
  <si>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</si>
  <si>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</si>
  <si>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</si>
  <si>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</si>
  <si>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</si>
  <si>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Outpatient - ER</t>
  </si>
  <si>
    <t>Outpatient - Maternity</t>
  </si>
  <si>
    <t>Outpatient - Other</t>
  </si>
  <si>
    <t>Outpatient - Psych</t>
  </si>
  <si>
    <t>Personal Care Agency  - Personal Care</t>
  </si>
  <si>
    <t>Personal Care Agency  - Respite Care</t>
  </si>
  <si>
    <t>Pharmacy/Prescription Drugs</t>
  </si>
  <si>
    <t>Physician Clinic</t>
  </si>
  <si>
    <t>Physician - IP Mental Health</t>
  </si>
  <si>
    <t>Physician - Maternity</t>
  </si>
  <si>
    <t>Physician - OP Mental Health</t>
  </si>
  <si>
    <t>Physician - Specialist</t>
  </si>
  <si>
    <t>Physician  - PCP</t>
  </si>
  <si>
    <t>Physician  - EPSDT</t>
  </si>
  <si>
    <t>Physician  - Other Practitioner</t>
  </si>
  <si>
    <t>Transportation/Emergency</t>
  </si>
  <si>
    <t>Transportation/Non-emergency</t>
  </si>
  <si>
    <t>Aggregate write-Ins for other hospital and medical</t>
  </si>
  <si>
    <t>Incentive pool, withhold adjustments and bonus amounts</t>
  </si>
  <si>
    <t>Subtotal (line 8 to 47) of Medical Service Expenditures</t>
  </si>
  <si>
    <t>Net reinsurance recoveries</t>
  </si>
  <si>
    <t>Total Medical service expenditures (48 minus 49)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</si>
  <si>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</si>
  <si>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</si>
  <si>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</si>
  <si>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</si>
  <si>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</si>
  <si>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</si>
  <si>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</si>
  <si>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</si>
  <si>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</si>
  <si>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Total Health Care Quality Improvement Expenses (line 51 to 57)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</si>
  <si>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</si>
  <si>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</si>
  <si>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</si>
  <si>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</si>
  <si>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</si>
  <si>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</si>
  <si>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</si>
  <si>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</si>
  <si>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</si>
  <si>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</si>
  <si>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</si>
  <si>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</si>
  <si>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</si>
  <si>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</si>
  <si>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</si>
  <si>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</si>
  <si>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</si>
  <si>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Pharmacy Benefit Administration</t>
  </si>
  <si>
    <t>Non-Emergency Medical Transport (NEMT) Benefit Administration</t>
  </si>
  <si>
    <t>Other administrative costs</t>
  </si>
  <si>
    <t>Subcontracted Administrative Costs</t>
  </si>
  <si>
    <t>Total Other Administrative Costs (lines 59 - 78)</t>
  </si>
  <si>
    <t>Total Administrative and Claim Adjustment Expenses (line 58 and 79)</t>
  </si>
  <si>
    <t>Value based payments expenses including quality withholds</t>
  </si>
  <si>
    <t xml:space="preserve">Increase in reserves for life and A&amp;H contracts </t>
  </si>
  <si>
    <t>Increase in reserve for life contracts</t>
  </si>
  <si>
    <t>Total underwriting deductions (Line 50 and 80 and 81 to 83)</t>
  </si>
  <si>
    <t>Net Underwriting gain or (loss) (Line 7 less 84)</t>
  </si>
  <si>
    <t>Directed Payments to Teaching Hospitals(EVMS/UVA/VCU)</t>
  </si>
  <si>
    <t>Directed Payments to Tidewater Physician Access</t>
  </si>
  <si>
    <t>Enhanced Plan Specific Benefits(Vision/Dental/Other)</t>
  </si>
  <si>
    <t>Fully Insured Membership</t>
  </si>
  <si>
    <t>Fully Insured Member Months</t>
  </si>
  <si>
    <t>Premiums PMPM</t>
  </si>
  <si>
    <t>Net Gain (Loss)</t>
  </si>
  <si>
    <t>Operating Margin</t>
  </si>
  <si>
    <t>Medical Loss Ratio</t>
  </si>
  <si>
    <t>Admin Expense Ratio</t>
  </si>
  <si>
    <t>HQI Ratio</t>
  </si>
  <si>
    <t>Aetna</t>
  </si>
  <si>
    <t>Anthem</t>
  </si>
  <si>
    <t>Magellan</t>
  </si>
  <si>
    <t>Optima</t>
  </si>
  <si>
    <t>United</t>
  </si>
  <si>
    <t>Va Premier</t>
  </si>
  <si>
    <t xml:space="preserve">Medical Loss Ratio </t>
  </si>
  <si>
    <t>Admin Expense Ratio (Not incl. HQI)</t>
  </si>
  <si>
    <t>Healthcare Quality Improvement Ratio (HQI)</t>
  </si>
  <si>
    <t>Quarterly for the fiscal year 2021</t>
  </si>
  <si>
    <t>Medallion and CCC+ Combined Financial Results for CY2020 Q2</t>
  </si>
  <si>
    <t>Analysis of Operations By Line Of Business</t>
  </si>
  <si>
    <t xml:space="preserve">Aetna </t>
  </si>
  <si>
    <t xml:space="preserve">Anthem   </t>
  </si>
  <si>
    <t xml:space="preserve">Magellan    </t>
  </si>
  <si>
    <t xml:space="preserve">Optima   </t>
  </si>
  <si>
    <t xml:space="preserve">United   </t>
  </si>
  <si>
    <t xml:space="preserve">Va Premier   </t>
  </si>
  <si>
    <t>Totals for each quarter of the calendar year will be automatically accrued</t>
  </si>
  <si>
    <t>CCC Plus Aetna</t>
  </si>
  <si>
    <t>Medallion Aetna</t>
  </si>
  <si>
    <t>Total Aetna Jul-Sep      2020</t>
  </si>
  <si>
    <t>CCC Plus Anthem</t>
  </si>
  <si>
    <t>Medallion Anthem</t>
  </si>
  <si>
    <t>Total Anthem Jul-Sep      2020</t>
  </si>
  <si>
    <t>CCC Plus Magellan</t>
  </si>
  <si>
    <t>Medallion  Magellan</t>
  </si>
  <si>
    <t>Total Magellan Jul-Sep      2020</t>
  </si>
  <si>
    <t>CCC Plus Optima</t>
  </si>
  <si>
    <t>Medallion  Optima</t>
  </si>
  <si>
    <t>Total Optima Jul-Sep      2020</t>
  </si>
  <si>
    <t>CCC Plus United</t>
  </si>
  <si>
    <t>Medallion  United</t>
  </si>
  <si>
    <t>Total United Jul-Sep      2020</t>
  </si>
  <si>
    <t>CCC Plus Va Premier</t>
  </si>
  <si>
    <t>Medallion  Va Premier</t>
  </si>
  <si>
    <t>Total Va Premier Jul-Sep      2020</t>
  </si>
  <si>
    <t>CCC Plus Totals for Non-Expansion and Expansion</t>
  </si>
  <si>
    <t>Medallion Totals for Non-Expansion and Expansion</t>
  </si>
  <si>
    <t>Expand for detail</t>
  </si>
  <si>
    <t>CCC+ and Medallion Combined Totals FY2021 (July-Sep2020)</t>
  </si>
  <si>
    <t>Aetna Non-Expansion</t>
  </si>
  <si>
    <t>Aetna Expansion</t>
  </si>
  <si>
    <t>Total Aetna</t>
  </si>
  <si>
    <t>Total PMPM</t>
  </si>
  <si>
    <t>Total Aetna CCC+ and Medallion</t>
  </si>
  <si>
    <t>Anthem Non-Expansion</t>
  </si>
  <si>
    <t>Anthem Expansion</t>
  </si>
  <si>
    <t>Total Anthem</t>
  </si>
  <si>
    <t>Total Anthem CCC+ and Medallion</t>
  </si>
  <si>
    <t>Magellan Non-Expansion</t>
  </si>
  <si>
    <t>Magellan Expansion</t>
  </si>
  <si>
    <t>Total Magellan</t>
  </si>
  <si>
    <t>Total Magellan CCC+ and Medallion</t>
  </si>
  <si>
    <t>Optima Non-Expansion</t>
  </si>
  <si>
    <t>Optima Expansion</t>
  </si>
  <si>
    <t>Total Optima</t>
  </si>
  <si>
    <t>Total Optima CCC+ and Medallion</t>
  </si>
  <si>
    <t>United  Non-Expansion</t>
  </si>
  <si>
    <t>United  Expansion</t>
  </si>
  <si>
    <t>Total United</t>
  </si>
  <si>
    <t>United Non-Expansion</t>
  </si>
  <si>
    <t>United Expansion</t>
  </si>
  <si>
    <t>Total United CCC+ and Medallion</t>
  </si>
  <si>
    <t>Va Premier Non-Expansion</t>
  </si>
  <si>
    <t>Va Premier Expansion</t>
  </si>
  <si>
    <t>Total Va Premier</t>
  </si>
  <si>
    <t>Total Va Premier CCC+ and Medallion</t>
  </si>
  <si>
    <t>Total CCC+ Non-Expansion</t>
  </si>
  <si>
    <t>Total CCC+ Non-Expansion PMPM</t>
  </si>
  <si>
    <t>Total CCC+ Expansion</t>
  </si>
  <si>
    <t>Total CCC+ Expansion PMPM</t>
  </si>
  <si>
    <t>Total CCC+ PMPM</t>
  </si>
  <si>
    <t>Total MED &amp; FAMIS Medallion Plans</t>
  </si>
  <si>
    <t>Total EXPANSION Medallion Plans</t>
  </si>
  <si>
    <t>Total Medallion Plans PMPM</t>
  </si>
  <si>
    <t>CHECK</t>
  </si>
  <si>
    <t>.</t>
  </si>
  <si>
    <t>Total Admin Expense Ratio</t>
  </si>
  <si>
    <t>Quarterly for the calendar year 2020</t>
  </si>
  <si>
    <t>Total Aetna Apr-June 2020</t>
  </si>
  <si>
    <t>Total Anthem Apr-June 2020</t>
  </si>
  <si>
    <t>Total Magellan Apr-June 2020</t>
  </si>
  <si>
    <t>Total Optima Apr-June 2020</t>
  </si>
  <si>
    <t>Total United Apr-June 2020</t>
  </si>
  <si>
    <t>Total Va Premier Apr-June 2020</t>
  </si>
  <si>
    <t>CCC+ and Medallion Combined Totals</t>
  </si>
  <si>
    <t>Medical Loss Ratio (excludes HQI)</t>
  </si>
  <si>
    <t>Medallion and CCC+ Combined Financial Results for CY2020 Q1</t>
  </si>
  <si>
    <t>Total Aetna Jan-Mar 2020</t>
  </si>
  <si>
    <t>Total Anthem Jan-Mar 2020</t>
  </si>
  <si>
    <t>Total Magellan Jan-Mar 2020</t>
  </si>
  <si>
    <t>Total Optima Jan-Mar 2020</t>
  </si>
  <si>
    <t>Total United Jan-Mar 2020</t>
  </si>
  <si>
    <t>Total Va Premier Jan-Mar 2020</t>
  </si>
  <si>
    <t>YTD for the fiscal year 2021</t>
  </si>
  <si>
    <t>Medallion 3.0, 4.0, Expansion and FAMIS</t>
  </si>
  <si>
    <t>Aetna Non-expansion</t>
  </si>
  <si>
    <t>Total Aetna PMPM</t>
  </si>
  <si>
    <t>Anthem Non-expansion</t>
  </si>
  <si>
    <t>Total Anthem PMPM</t>
  </si>
  <si>
    <t>Magellan Non-expansion</t>
  </si>
  <si>
    <t>Total Magellan PMPM</t>
  </si>
  <si>
    <t>Optima Non-expansion</t>
  </si>
  <si>
    <t>Total Optima PMPM</t>
  </si>
  <si>
    <t>United Non-expansion</t>
  </si>
  <si>
    <t>Total United PMPM</t>
  </si>
  <si>
    <t>Va Premier Non-expansion</t>
  </si>
  <si>
    <t>VA Premier Expansion</t>
  </si>
  <si>
    <t>Total VA Premier</t>
  </si>
  <si>
    <t>Total VA Premier PMPM</t>
  </si>
  <si>
    <t>Total Non-expansion MED &amp; FAMIS Plans</t>
  </si>
  <si>
    <t>Commonwealth Coordinated Care Plus (CCC+) MLTSS for FY21 Q2</t>
  </si>
  <si>
    <t>Total Va Premier PMPM</t>
  </si>
  <si>
    <t>Total CCC+ Plans PMPM</t>
  </si>
  <si>
    <t>Child - EPSDT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</si>
</sst>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</numFmts>
  <fonts count="4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u/>
      <sz val="10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  <font>
      <b/>
      <sz val="10"/>
      <color theme="3" tint="-0.249977111117893"/>
      <name val="Arial"/>
      <family val="2"/>
    </font>
    <font>
      <sz val="8"/>
      <name val="Calibri"/>
      <family val="2"/>
      <scheme val="minor"/>
    </font>
    <font>
      <sz val="10"/>
      <color rgb="FF0000CC"/>
      <name val="Arial"/>
      <family val="2"/>
    </font>
    <font>
      <sz val="12"/>
      <color rgb="FF0000CC"/>
      <name val="Calibri"/>
      <family val="2"/>
      <scheme val="minor"/>
    </font>
    <font>
      <sz val="1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DEB9"/>
        <bgColor indexed="64"/>
      </patternFill>
    </fill>
    <fill>
      <gradientFill degree="90">
        <stop position="0">
          <color rgb="FF70DEB9"/>
        </stop>
        <stop position="1">
          <color rgb="FFFFFF97"/>
        </stop>
      </gradient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A7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426">
    <xf numFmtId="0" fontId="0" fillId="0" borderId="0" xfId="0"/>
    <xf numFmtId="0" fontId="9" fillId="0" borderId="0" xfId="0" applyFont="1"/>
    <xf numFmtId="0" fontId="5" fillId="0" borderId="0" xfId="0" applyFont="1"/>
    <xf numFmtId="0" fontId="5" fillId="0" borderId="0" xfId="0" applyFont="1" applyBorder="1"/>
    <xf numFmtId="0" fontId="4" fillId="0" borderId="0" xfId="0" applyFont="1"/>
    <xf numFmtId="0" fontId="4" fillId="0" borderId="0" xfId="0" applyFont="1" applyFill="1"/>
    <xf numFmtId="0" fontId="4" fillId="0" borderId="0" xfId="0" applyFont="1" applyBorder="1"/>
    <xf numFmtId="167" fontId="4" fillId="0" borderId="11" xfId="0" applyNumberFormat="1" applyFont="1" applyBorder="1" applyAlignment="1">
      <alignment horizontal="center"/>
    </xf>
    <xf numFmtId="167" fontId="4" fillId="0" borderId="11" xfId="0" applyNumberFormat="1" applyFont="1" applyFill="1" applyBorder="1" applyAlignment="1">
      <alignment horizontal="center"/>
    </xf>
    <xf numFmtId="167" fontId="4" fillId="0" borderId="11" xfId="0" applyNumberFormat="1" applyFont="1" applyBorder="1" applyAlignment="1" applyProtection="1">
      <alignment horizontal="center"/>
      <protection hidden="1"/>
    </xf>
    <xf numFmtId="3" fontId="4" fillId="0" borderId="11" xfId="0" applyNumberFormat="1" applyFont="1" applyBorder="1" applyAlignment="1" applyProtection="1">
      <alignment horizontal="center"/>
      <protection hidden="1"/>
    </xf>
    <xf numFmtId="165" fontId="17" fillId="0" borderId="0" xfId="0" applyNumberFormat="1" applyFont="1"/>
    <xf numFmtId="0" fontId="17" fillId="0" borderId="0" xfId="0" applyFont="1"/>
    <xf numFmtId="0" fontId="5" fillId="5" borderId="11" xfId="0" applyFont="1" applyFill="1" applyBorder="1" applyAlignment="1">
      <alignment horizontal="center" vertical="center" wrapText="1"/>
    </xf>
    <xf numFmtId="167" fontId="4" fillId="5" borderId="11" xfId="0" applyNumberFormat="1" applyFont="1" applyFill="1" applyBorder="1" applyAlignment="1" applyProtection="1">
      <alignment horizontal="center"/>
      <protection hidden="1"/>
    </xf>
    <xf numFmtId="167" fontId="5" fillId="5" borderId="11" xfId="0" applyNumberFormat="1" applyFont="1" applyFill="1" applyBorder="1" applyAlignment="1" applyProtection="1">
      <alignment horizontal="center"/>
      <protection hidden="1"/>
    </xf>
    <xf numFmtId="167" fontId="4" fillId="5" borderId="11" xfId="0" applyNumberFormat="1" applyFont="1" applyFill="1" applyBorder="1" applyAlignment="1">
      <alignment horizontal="center"/>
    </xf>
    <xf numFmtId="3" fontId="4" fillId="5" borderId="11" xfId="0" applyNumberFormat="1" applyFont="1" applyFill="1" applyBorder="1" applyAlignment="1" applyProtection="1">
      <alignment horizontal="center"/>
      <protection hidden="1"/>
    </xf>
    <xf numFmtId="0" fontId="9" fillId="0" borderId="11" xfId="0" applyFont="1" applyBorder="1"/>
    <xf numFmtId="168" fontId="4" fillId="0" borderId="11" xfId="0" applyNumberFormat="1" applyFont="1" applyBorder="1" applyAlignment="1" applyProtection="1">
      <alignment horizontal="center"/>
      <protection hidden="1"/>
    </xf>
    <xf numFmtId="0" fontId="5" fillId="6" borderId="11" xfId="0" applyFont="1" applyFill="1" applyBorder="1" applyAlignment="1">
      <alignment horizontal="center" vertical="center" wrapText="1"/>
    </xf>
    <xf numFmtId="0" fontId="9" fillId="0" borderId="11" xfId="0" applyFont="1" applyFill="1" applyBorder="1"/>
    <xf numFmtId="164" fontId="4" fillId="0" borderId="11" xfId="0" applyNumberFormat="1" applyFont="1" applyBorder="1" applyAlignment="1" applyProtection="1">
      <alignment horizontal="center"/>
      <protection hidden="1"/>
    </xf>
    <xf numFmtId="164" fontId="4" fillId="5" borderId="11" xfId="0" applyNumberFormat="1" applyFont="1" applyFill="1" applyBorder="1" applyAlignment="1" applyProtection="1">
      <alignment horizontal="center"/>
      <protection hidden="1"/>
    </xf>
    <xf numFmtId="0" fontId="19" fillId="0" borderId="0" xfId="0" applyFont="1"/>
    <xf numFmtId="168" fontId="4" fillId="5" borderId="11" xfId="0" applyNumberFormat="1" applyFont="1" applyFill="1" applyBorder="1" applyAlignment="1" applyProtection="1">
      <alignment horizontal="center"/>
      <protection hidden="1"/>
    </xf>
    <xf numFmtId="168" fontId="4" fillId="0" borderId="11" xfId="0" applyNumberFormat="1" applyFont="1" applyFill="1" applyBorder="1" applyAlignment="1" applyProtection="1">
      <alignment horizontal="center"/>
      <protection hidden="1"/>
    </xf>
    <xf numFmtId="168" fontId="4" fillId="0" borderId="11" xfId="0" applyNumberFormat="1" applyFont="1" applyFill="1" applyBorder="1" applyAlignment="1">
      <alignment horizontal="center"/>
    </xf>
    <xf numFmtId="0" fontId="20" fillId="0" borderId="0" xfId="0" applyFont="1"/>
    <xf numFmtId="0" fontId="4" fillId="0" borderId="11" xfId="0" applyFont="1" applyFill="1" applyBorder="1"/>
    <xf numFmtId="167" fontId="4" fillId="0" borderId="5" xfId="0" applyNumberFormat="1" applyFont="1" applyBorder="1" applyAlignment="1" applyProtection="1">
      <alignment horizontal="center"/>
      <protection hidden="1"/>
    </xf>
    <xf numFmtId="167" fontId="21" fillId="0" borderId="11" xfId="0" applyNumberFormat="1" applyFont="1" applyBorder="1" applyAlignment="1" applyProtection="1">
      <alignment horizontal="center"/>
      <protection hidden="1"/>
    </xf>
    <xf numFmtId="168" fontId="21" fillId="0" borderId="11" xfId="0" applyNumberFormat="1" applyFont="1" applyBorder="1" applyAlignment="1" applyProtection="1">
      <alignment horizontal="center"/>
      <protection hidden="1"/>
    </xf>
    <xf numFmtId="167" fontId="21" fillId="5" borderId="11" xfId="0" applyNumberFormat="1" applyFont="1" applyFill="1" applyBorder="1" applyAlignment="1" applyProtection="1">
      <alignment horizontal="center"/>
      <protection hidden="1"/>
    </xf>
    <xf numFmtId="168" fontId="15" fillId="0" borderId="11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7" borderId="11" xfId="0" applyNumberFormat="1" applyFont="1" applyFill="1" applyBorder="1" applyAlignment="1" applyProtection="1">
      <alignment horizontal="center"/>
      <protection hidden="1"/>
    </xf>
    <xf numFmtId="167" fontId="21" fillId="5" borderId="6" xfId="0" applyNumberFormat="1" applyFont="1" applyFill="1" applyBorder="1" applyAlignment="1" applyProtection="1">
      <alignment horizontal="center"/>
      <protection hidden="1"/>
    </xf>
    <xf numFmtId="167" fontId="21" fillId="4" borderId="13" xfId="0" applyNumberFormat="1" applyFont="1" applyFill="1" applyBorder="1" applyAlignment="1" applyProtection="1">
      <alignment horizontal="center"/>
      <protection hidden="1"/>
    </xf>
    <xf numFmtId="168" fontId="21" fillId="7" borderId="14" xfId="0" applyNumberFormat="1" applyFont="1" applyFill="1" applyBorder="1" applyAlignment="1" applyProtection="1">
      <alignment horizontal="center"/>
      <protection hidden="1"/>
    </xf>
    <xf numFmtId="167" fontId="21" fillId="8" borderId="11" xfId="0" applyNumberFormat="1" applyFont="1" applyFill="1" applyBorder="1" applyAlignment="1" applyProtection="1">
      <alignment horizontal="center"/>
      <protection hidden="1"/>
    </xf>
    <xf numFmtId="0" fontId="4" fillId="0" borderId="11" xfId="0" applyFont="1" applyBorder="1"/>
    <xf numFmtId="0" fontId="5" fillId="0" borderId="11" xfId="0" applyFont="1" applyBorder="1"/>
    <xf numFmtId="0" fontId="4" fillId="3" borderId="11" xfId="0" applyFont="1" applyFill="1" applyBorder="1"/>
    <xf numFmtId="0" fontId="4" fillId="0" borderId="11" xfId="0" quotePrefix="1" applyFont="1" applyBorder="1"/>
    <xf numFmtId="168" fontId="21" fillId="7" borderId="6" xfId="0" applyNumberFormat="1" applyFont="1" applyFill="1" applyBorder="1" applyAlignment="1" applyProtection="1">
      <alignment horizontal="center"/>
      <protection hidden="1"/>
    </xf>
    <xf numFmtId="167" fontId="21" fillId="7" borderId="11" xfId="0" applyNumberFormat="1" applyFont="1" applyFill="1" applyBorder="1" applyAlignment="1" applyProtection="1">
      <alignment horizontal="center"/>
      <protection hidden="1"/>
    </xf>
    <xf numFmtId="167" fontId="4" fillId="0" borderId="11" xfId="0" applyNumberFormat="1" applyFont="1" applyFill="1" applyBorder="1" applyAlignment="1" applyProtection="1">
      <alignment horizontal="center"/>
      <protection hidden="1"/>
    </xf>
    <xf numFmtId="0" fontId="4" fillId="5" borderId="11" xfId="0" applyFont="1" applyFill="1" applyBorder="1"/>
    <xf numFmtId="164" fontId="4" fillId="0" borderId="11" xfId="58" applyNumberFormat="1" applyFont="1" applyBorder="1" applyAlignment="1" applyProtection="1">
      <alignment horizontal="center"/>
      <protection hidden="1"/>
    </xf>
    <xf numFmtId="0" fontId="4" fillId="0" borderId="0" xfId="0" applyFont="1" applyFill="1" applyBorder="1"/>
    <xf numFmtId="168" fontId="21" fillId="0" borderId="3" xfId="0" applyNumberFormat="1" applyFont="1" applyBorder="1" applyAlignment="1" applyProtection="1">
      <alignment horizontal="center"/>
      <protection hidden="1"/>
    </xf>
    <xf numFmtId="168" fontId="4" fillId="0" borderId="5" xfId="0" applyNumberFormat="1" applyFont="1" applyBorder="1" applyAlignment="1" applyProtection="1">
      <alignment horizontal="center"/>
      <protection hidden="1"/>
    </xf>
    <xf numFmtId="169" fontId="4" fillId="0" borderId="11" xfId="55" applyNumberFormat="1" applyFont="1" applyBorder="1" applyAlignment="1" applyProtection="1">
      <alignment horizontal="center"/>
      <protection hidden="1"/>
    </xf>
    <xf numFmtId="167" fontId="21" fillId="7" borderId="6" xfId="0" applyNumberFormat="1" applyFont="1" applyFill="1" applyBorder="1" applyAlignment="1" applyProtection="1">
      <alignment horizontal="center"/>
      <protection hidden="1"/>
    </xf>
    <xf numFmtId="167" fontId="21" fillId="0" borderId="11" xfId="0" applyNumberFormat="1" applyFont="1" applyFill="1" applyBorder="1" applyAlignment="1" applyProtection="1">
      <alignment horizontal="center"/>
      <protection hidden="1"/>
    </xf>
    <xf numFmtId="0" fontId="23" fillId="0" borderId="0" xfId="0" applyFont="1"/>
    <xf numFmtId="0" fontId="23" fillId="0" borderId="10" xfId="0" applyFont="1" applyBorder="1"/>
    <xf numFmtId="0" fontId="23" fillId="0" borderId="0" xfId="0" applyFont="1" applyBorder="1"/>
    <xf numFmtId="0" fontId="23" fillId="0" borderId="7" xfId="0" applyFont="1" applyBorder="1"/>
    <xf numFmtId="0" fontId="0" fillId="10" borderId="0" xfId="0" applyFill="1"/>
    <xf numFmtId="0" fontId="23" fillId="0" borderId="28" xfId="0" applyFont="1" applyBorder="1"/>
    <xf numFmtId="0" fontId="9" fillId="0" borderId="0" xfId="0" applyFont="1" applyBorder="1"/>
    <xf numFmtId="0" fontId="0" fillId="10" borderId="0" xfId="0" applyFill="1" applyBorder="1"/>
    <xf numFmtId="165" fontId="25" fillId="0" borderId="0" xfId="0" applyNumberFormat="1" applyFont="1"/>
    <xf numFmtId="0" fontId="24" fillId="0" borderId="0" xfId="0" applyFont="1"/>
    <xf numFmtId="0" fontId="26" fillId="0" borderId="0" xfId="0" applyFont="1"/>
    <xf numFmtId="165" fontId="27" fillId="0" borderId="0" xfId="0" applyNumberFormat="1" applyFont="1"/>
    <xf numFmtId="0" fontId="28" fillId="0" borderId="0" xfId="0" applyFont="1"/>
    <xf numFmtId="0" fontId="27" fillId="0" borderId="0" xfId="0" applyFont="1"/>
    <xf numFmtId="0" fontId="29" fillId="0" borderId="0" xfId="0" applyFont="1"/>
    <xf numFmtId="0" fontId="26" fillId="0" borderId="0" xfId="0" applyFont="1" applyBorder="1"/>
    <xf numFmtId="0" fontId="32" fillId="0" borderId="11" xfId="0" applyFont="1" applyBorder="1"/>
    <xf numFmtId="0" fontId="24" fillId="0" borderId="11" xfId="0" applyFont="1" applyBorder="1"/>
    <xf numFmtId="167" fontId="24" fillId="9" borderId="6" xfId="0" applyNumberFormat="1" applyFont="1" applyFill="1" applyBorder="1" applyAlignment="1">
      <alignment horizontal="center"/>
    </xf>
    <xf numFmtId="167" fontId="24" fillId="0" borderId="29" xfId="0" applyNumberFormat="1" applyFont="1" applyFill="1" applyBorder="1" applyAlignment="1">
      <alignment horizontal="center"/>
    </xf>
    <xf numFmtId="167" fontId="24" fillId="0" borderId="11" xfId="0" applyNumberFormat="1" applyFont="1" applyFill="1" applyBorder="1" applyAlignment="1">
      <alignment horizontal="center"/>
    </xf>
    <xf numFmtId="167" fontId="24" fillId="0" borderId="16" xfId="0" applyNumberFormat="1" applyFont="1" applyFill="1" applyBorder="1" applyAlignment="1">
      <alignment horizontal="center"/>
    </xf>
    <xf numFmtId="167" fontId="24" fillId="0" borderId="15" xfId="0" applyNumberFormat="1" applyFont="1" applyFill="1" applyBorder="1" applyAlignment="1">
      <alignment horizontal="center"/>
    </xf>
    <xf numFmtId="0" fontId="24" fillId="10" borderId="0" xfId="0" applyFont="1" applyFill="1"/>
    <xf numFmtId="167" fontId="24" fillId="0" borderId="38" xfId="0" applyNumberFormat="1" applyFont="1" applyFill="1" applyBorder="1" applyAlignment="1">
      <alignment horizontal="center"/>
    </xf>
    <xf numFmtId="0" fontId="24" fillId="10" borderId="0" xfId="0" applyFont="1" applyFill="1" applyBorder="1"/>
    <xf numFmtId="167" fontId="24" fillId="9" borderId="6" xfId="0" applyNumberFormat="1" applyFont="1" applyFill="1" applyBorder="1" applyAlignment="1" applyProtection="1">
      <alignment horizontal="center"/>
      <protection hidden="1"/>
    </xf>
    <xf numFmtId="167" fontId="24" fillId="0" borderId="29" xfId="0" applyNumberFormat="1" applyFont="1" applyBorder="1" applyAlignment="1" applyProtection="1">
      <alignment horizontal="center"/>
      <protection hidden="1"/>
    </xf>
    <xf numFmtId="167" fontId="24" fillId="0" borderId="11" xfId="0" applyNumberFormat="1" applyFont="1" applyBorder="1" applyAlignment="1" applyProtection="1">
      <alignment horizontal="center"/>
      <protection hidden="1"/>
    </xf>
    <xf numFmtId="167" fontId="24" fillId="0" borderId="16" xfId="0" applyNumberFormat="1" applyFont="1" applyBorder="1" applyAlignment="1" applyProtection="1">
      <alignment horizontal="center"/>
      <protection hidden="1"/>
    </xf>
    <xf numFmtId="167" fontId="24" fillId="0" borderId="15" xfId="0" applyNumberFormat="1" applyFont="1" applyBorder="1" applyAlignment="1" applyProtection="1">
      <alignment horizontal="center"/>
      <protection hidden="1"/>
    </xf>
    <xf numFmtId="168" fontId="24" fillId="0" borderId="11" xfId="0" applyNumberFormat="1" applyFont="1" applyBorder="1" applyAlignment="1" applyProtection="1">
      <alignment horizontal="center"/>
      <protection hidden="1"/>
    </xf>
    <xf numFmtId="168" fontId="24" fillId="0" borderId="16" xfId="0" applyNumberFormat="1" applyFont="1" applyBorder="1" applyAlignment="1" applyProtection="1">
      <alignment horizontal="center"/>
      <protection hidden="1"/>
    </xf>
    <xf numFmtId="0" fontId="24" fillId="0" borderId="11" xfId="0" applyFont="1" applyFill="1" applyBorder="1"/>
    <xf numFmtId="167" fontId="32" fillId="9" borderId="6" xfId="0" applyNumberFormat="1" applyFont="1" applyFill="1" applyBorder="1" applyAlignment="1" applyProtection="1">
      <alignment horizontal="center"/>
      <protection hidden="1"/>
    </xf>
    <xf numFmtId="167" fontId="34" fillId="0" borderId="29" xfId="0" applyNumberFormat="1" applyFont="1" applyBorder="1" applyAlignment="1" applyProtection="1">
      <alignment horizontal="center"/>
      <protection hidden="1"/>
    </xf>
    <xf numFmtId="167" fontId="34" fillId="0" borderId="11" xfId="0" applyNumberFormat="1" applyFont="1" applyBorder="1" applyAlignment="1" applyProtection="1">
      <alignment horizontal="center"/>
      <protection hidden="1"/>
    </xf>
    <xf numFmtId="167" fontId="34" fillId="0" borderId="16" xfId="0" applyNumberFormat="1" applyFont="1" applyBorder="1" applyAlignment="1" applyProtection="1">
      <alignment horizontal="center"/>
      <protection hidden="1"/>
    </xf>
    <xf numFmtId="167" fontId="34" fillId="0" borderId="15" xfId="0" applyNumberFormat="1" applyFont="1" applyBorder="1" applyAlignment="1" applyProtection="1">
      <alignment horizontal="center"/>
      <protection hidden="1"/>
    </xf>
    <xf numFmtId="168" fontId="34" fillId="0" borderId="11" xfId="0" applyNumberFormat="1" applyFont="1" applyBorder="1" applyAlignment="1" applyProtection="1">
      <alignment horizontal="center"/>
      <protection hidden="1"/>
    </xf>
    <xf numFmtId="168" fontId="34" fillId="0" borderId="16" xfId="0" applyNumberFormat="1" applyFont="1" applyBorder="1" applyAlignment="1" applyProtection="1">
      <alignment horizontal="center"/>
      <protection hidden="1"/>
    </xf>
    <xf numFmtId="167" fontId="24" fillId="0" borderId="0" xfId="0" applyNumberFormat="1" applyFont="1"/>
    <xf numFmtId="168" fontId="24" fillId="0" borderId="15" xfId="0" applyNumberFormat="1" applyFont="1" applyBorder="1" applyAlignment="1" applyProtection="1">
      <alignment horizontal="center"/>
      <protection hidden="1"/>
    </xf>
    <xf numFmtId="0" fontId="35" fillId="0" borderId="11" xfId="0" applyFont="1" applyBorder="1"/>
    <xf numFmtId="0" fontId="24" fillId="0" borderId="0" xfId="0" applyFont="1" applyBorder="1"/>
    <xf numFmtId="168" fontId="24" fillId="0" borderId="11" xfId="0" applyNumberFormat="1" applyFont="1" applyFill="1" applyBorder="1" applyAlignment="1" applyProtection="1">
      <alignment horizontal="center"/>
      <protection hidden="1"/>
    </xf>
    <xf numFmtId="168" fontId="24" fillId="0" borderId="16" xfId="0" applyNumberFormat="1" applyFont="1" applyFill="1" applyBorder="1" applyAlignment="1" applyProtection="1">
      <alignment horizontal="center"/>
      <protection hidden="1"/>
    </xf>
    <xf numFmtId="167" fontId="24" fillId="0" borderId="15" xfId="0" applyNumberFormat="1" applyFont="1" applyFill="1" applyBorder="1" applyAlignment="1" applyProtection="1">
      <alignment horizontal="center"/>
      <protection hidden="1"/>
    </xf>
    <xf numFmtId="167" fontId="24" fillId="0" borderId="11" xfId="0" applyNumberFormat="1" applyFont="1" applyFill="1" applyBorder="1" applyAlignment="1" applyProtection="1">
      <alignment horizontal="center"/>
      <protection hidden="1"/>
    </xf>
    <xf numFmtId="167" fontId="24" fillId="0" borderId="16" xfId="0" applyNumberFormat="1" applyFont="1" applyFill="1" applyBorder="1" applyAlignment="1" applyProtection="1">
      <alignment horizontal="center"/>
      <protection hidden="1"/>
    </xf>
    <xf numFmtId="9" fontId="24" fillId="0" borderId="0" xfId="58" applyFont="1" applyBorder="1"/>
    <xf numFmtId="167" fontId="24" fillId="0" borderId="0" xfId="0" applyNumberFormat="1" applyFont="1" applyBorder="1"/>
    <xf numFmtId="0" fontId="24" fillId="3" borderId="11" xfId="0" applyFont="1" applyFill="1" applyBorder="1"/>
    <xf numFmtId="0" fontId="24" fillId="0" borderId="11" xfId="0" quotePrefix="1" applyFont="1" applyBorder="1"/>
    <xf numFmtId="167" fontId="34" fillId="0" borderId="24" xfId="0" applyNumberFormat="1" applyFont="1" applyBorder="1" applyAlignment="1" applyProtection="1">
      <alignment horizontal="center"/>
      <protection hidden="1"/>
    </xf>
    <xf numFmtId="168" fontId="34" fillId="0" borderId="3" xfId="0" applyNumberFormat="1" applyFont="1" applyBorder="1" applyAlignment="1" applyProtection="1">
      <alignment horizontal="center"/>
      <protection hidden="1"/>
    </xf>
    <xf numFmtId="167" fontId="34" fillId="0" borderId="3" xfId="0" applyNumberFormat="1" applyFont="1" applyBorder="1" applyAlignment="1" applyProtection="1">
      <alignment horizontal="center"/>
      <protection hidden="1"/>
    </xf>
    <xf numFmtId="167" fontId="34" fillId="7" borderId="29" xfId="0" applyNumberFormat="1" applyFont="1" applyFill="1" applyBorder="1" applyAlignment="1" applyProtection="1">
      <alignment horizontal="center"/>
      <protection hidden="1"/>
    </xf>
    <xf numFmtId="168" fontId="34" fillId="7" borderId="11" xfId="0" applyNumberFormat="1" applyFont="1" applyFill="1" applyBorder="1" applyAlignment="1" applyProtection="1">
      <alignment horizontal="center"/>
      <protection hidden="1"/>
    </xf>
    <xf numFmtId="167" fontId="34" fillId="7" borderId="15" xfId="0" applyNumberFormat="1" applyFont="1" applyFill="1" applyBorder="1" applyAlignment="1" applyProtection="1">
      <alignment horizontal="center"/>
      <protection hidden="1"/>
    </xf>
    <xf numFmtId="168" fontId="34" fillId="7" borderId="16" xfId="0" applyNumberFormat="1" applyFont="1" applyFill="1" applyBorder="1" applyAlignment="1" applyProtection="1">
      <alignment horizontal="center"/>
      <protection hidden="1"/>
    </xf>
    <xf numFmtId="167" fontId="34" fillId="7" borderId="11" xfId="0" applyNumberFormat="1" applyFont="1" applyFill="1" applyBorder="1" applyAlignment="1" applyProtection="1">
      <alignment horizontal="center"/>
      <protection hidden="1"/>
    </xf>
    <xf numFmtId="167" fontId="34" fillId="4" borderId="13" xfId="0" applyNumberFormat="1" applyFont="1" applyFill="1" applyBorder="1" applyAlignment="1" applyProtection="1">
      <alignment horizontal="center"/>
      <protection hidden="1"/>
    </xf>
    <xf numFmtId="168" fontId="34" fillId="7" borderId="6" xfId="0" applyNumberFormat="1" applyFont="1" applyFill="1" applyBorder="1" applyAlignment="1" applyProtection="1">
      <alignment horizontal="center"/>
      <protection hidden="1"/>
    </xf>
    <xf numFmtId="168" fontId="34" fillId="7" borderId="23" xfId="0" applyNumberFormat="1" applyFont="1" applyFill="1" applyBorder="1" applyAlignment="1" applyProtection="1">
      <alignment horizontal="center"/>
      <protection hidden="1"/>
    </xf>
    <xf numFmtId="167" fontId="24" fillId="0" borderId="25" xfId="0" applyNumberFormat="1" applyFont="1" applyBorder="1" applyAlignment="1" applyProtection="1">
      <alignment horizontal="center"/>
      <protection hidden="1"/>
    </xf>
    <xf numFmtId="168" fontId="24" fillId="0" borderId="5" xfId="0" applyNumberFormat="1" applyFont="1" applyBorder="1" applyAlignment="1" applyProtection="1">
      <alignment horizontal="center"/>
      <protection hidden="1"/>
    </xf>
    <xf numFmtId="167" fontId="24" fillId="0" borderId="5" xfId="0" applyNumberFormat="1" applyFont="1" applyBorder="1" applyAlignment="1" applyProtection="1">
      <alignment horizontal="center"/>
      <protection hidden="1"/>
    </xf>
    <xf numFmtId="168" fontId="24" fillId="0" borderId="11" xfId="0" applyNumberFormat="1" applyFont="1" applyFill="1" applyBorder="1" applyAlignment="1">
      <alignment horizontal="center"/>
    </xf>
    <xf numFmtId="168" fontId="24" fillId="0" borderId="16" xfId="0" applyNumberFormat="1" applyFont="1" applyFill="1" applyBorder="1" applyAlignment="1">
      <alignment horizontal="center"/>
    </xf>
    <xf numFmtId="168" fontId="24" fillId="0" borderId="15" xfId="0" applyNumberFormat="1" applyFont="1" applyFill="1" applyBorder="1" applyAlignment="1">
      <alignment horizontal="center"/>
    </xf>
    <xf numFmtId="167" fontId="24" fillId="0" borderId="29" xfId="0" applyNumberFormat="1" applyFont="1" applyBorder="1" applyAlignment="1">
      <alignment horizontal="center"/>
    </xf>
    <xf numFmtId="167" fontId="24" fillId="0" borderId="11" xfId="0" applyNumberFormat="1" applyFont="1" applyBorder="1" applyAlignment="1">
      <alignment horizontal="center"/>
    </xf>
    <xf numFmtId="167" fontId="24" fillId="0" borderId="16" xfId="0" applyNumberFormat="1" applyFont="1" applyBorder="1" applyAlignment="1">
      <alignment horizontal="center"/>
    </xf>
    <xf numFmtId="167" fontId="24" fillId="0" borderId="15" xfId="0" applyNumberFormat="1" applyFont="1" applyBorder="1" applyAlignment="1">
      <alignment horizontal="center"/>
    </xf>
    <xf numFmtId="3" fontId="24" fillId="0" borderId="29" xfId="0" applyNumberFormat="1" applyFont="1" applyBorder="1" applyAlignment="1" applyProtection="1">
      <alignment horizontal="center"/>
      <protection hidden="1"/>
    </xf>
    <xf numFmtId="3" fontId="24" fillId="0" borderId="11" xfId="0" applyNumberFormat="1" applyFont="1" applyBorder="1" applyAlignment="1" applyProtection="1">
      <alignment horizontal="center"/>
      <protection hidden="1"/>
    </xf>
    <xf numFmtId="3" fontId="24" fillId="0" borderId="15" xfId="0" applyNumberFormat="1" applyFont="1" applyBorder="1" applyAlignment="1" applyProtection="1">
      <alignment horizontal="center"/>
      <protection hidden="1"/>
    </xf>
    <xf numFmtId="3" fontId="24" fillId="0" borderId="16" xfId="0" applyNumberFormat="1" applyFont="1" applyBorder="1" applyAlignment="1" applyProtection="1">
      <alignment horizontal="center"/>
      <protection hidden="1"/>
    </xf>
    <xf numFmtId="169" fontId="24" fillId="0" borderId="16" xfId="70" applyNumberFormat="1" applyFont="1" applyBorder="1" applyAlignment="1">
      <alignment horizontal="left"/>
    </xf>
    <xf numFmtId="168" fontId="33" fillId="0" borderId="29" xfId="0" applyNumberFormat="1" applyFont="1" applyBorder="1" applyAlignment="1" applyProtection="1">
      <alignment horizontal="center"/>
      <protection hidden="1"/>
    </xf>
    <xf numFmtId="167" fontId="33" fillId="0" borderId="11" xfId="0" applyNumberFormat="1" applyFont="1" applyBorder="1" applyAlignment="1" applyProtection="1">
      <alignment horizontal="center"/>
      <protection hidden="1"/>
    </xf>
    <xf numFmtId="168" fontId="33" fillId="0" borderId="11" xfId="0" applyNumberFormat="1" applyFont="1" applyBorder="1" applyAlignment="1" applyProtection="1">
      <alignment horizontal="center"/>
      <protection hidden="1"/>
    </xf>
    <xf numFmtId="168" fontId="33" fillId="0" borderId="16" xfId="0" applyNumberFormat="1" applyFont="1" applyBorder="1" applyAlignment="1" applyProtection="1">
      <alignment horizontal="center"/>
      <protection hidden="1"/>
    </xf>
    <xf numFmtId="168" fontId="33" fillId="0" borderId="15" xfId="0" applyNumberFormat="1" applyFont="1" applyBorder="1" applyAlignment="1" applyProtection="1">
      <alignment horizontal="center"/>
      <protection hidden="1"/>
    </xf>
    <xf numFmtId="167" fontId="33" fillId="0" borderId="16" xfId="0" applyNumberFormat="1" applyFont="1" applyBorder="1" applyAlignment="1" applyProtection="1">
      <alignment horizontal="center"/>
      <protection hidden="1"/>
    </xf>
    <xf numFmtId="0" fontId="35" fillId="0" borderId="11" xfId="0" applyFont="1" applyFill="1" applyBorder="1"/>
    <xf numFmtId="164" fontId="24" fillId="0" borderId="29" xfId="58" applyNumberFormat="1" applyFont="1" applyBorder="1" applyAlignment="1" applyProtection="1">
      <alignment horizontal="center"/>
      <protection hidden="1"/>
    </xf>
    <xf numFmtId="164" fontId="24" fillId="0" borderId="11" xfId="0" applyNumberFormat="1" applyFont="1" applyBorder="1" applyAlignment="1" applyProtection="1">
      <alignment horizontal="center"/>
      <protection hidden="1"/>
    </xf>
    <xf numFmtId="164" fontId="24" fillId="0" borderId="11" xfId="58" applyNumberFormat="1" applyFont="1" applyBorder="1" applyAlignment="1" applyProtection="1">
      <alignment horizontal="center"/>
      <protection hidden="1"/>
    </xf>
    <xf numFmtId="164" fontId="24" fillId="0" borderId="16" xfId="0" applyNumberFormat="1" applyFont="1" applyBorder="1" applyAlignment="1" applyProtection="1">
      <alignment horizontal="center"/>
      <protection hidden="1"/>
    </xf>
    <xf numFmtId="164" fontId="24" fillId="0" borderId="15" xfId="58" applyNumberFormat="1" applyFont="1" applyBorder="1" applyAlignment="1" applyProtection="1">
      <alignment horizontal="center"/>
      <protection hidden="1"/>
    </xf>
    <xf numFmtId="164" fontId="24" fillId="0" borderId="15" xfId="0" applyNumberFormat="1" applyFont="1" applyBorder="1" applyAlignment="1" applyProtection="1">
      <alignment horizontal="center"/>
      <protection hidden="1"/>
    </xf>
    <xf numFmtId="164" fontId="24" fillId="0" borderId="29" xfId="0" applyNumberFormat="1" applyFont="1" applyBorder="1" applyAlignment="1" applyProtection="1">
      <alignment horizontal="center"/>
      <protection hidden="1"/>
    </xf>
    <xf numFmtId="167" fontId="24" fillId="0" borderId="32" xfId="0" applyNumberFormat="1" applyFont="1" applyBorder="1" applyAlignment="1" applyProtection="1">
      <alignment horizontal="center"/>
      <protection hidden="1"/>
    </xf>
    <xf numFmtId="167" fontId="24" fillId="0" borderId="33" xfId="0" applyNumberFormat="1" applyFont="1" applyBorder="1" applyAlignment="1" applyProtection="1">
      <alignment horizontal="center"/>
      <protection hidden="1"/>
    </xf>
    <xf numFmtId="167" fontId="24" fillId="0" borderId="34" xfId="0" applyNumberFormat="1" applyFont="1" applyBorder="1" applyAlignment="1" applyProtection="1">
      <alignment horizontal="center"/>
      <protection hidden="1"/>
    </xf>
    <xf numFmtId="167" fontId="24" fillId="0" borderId="35" xfId="0" applyNumberFormat="1" applyFont="1" applyBorder="1" applyAlignment="1" applyProtection="1">
      <alignment horizontal="center"/>
      <protection hidden="1"/>
    </xf>
    <xf numFmtId="167" fontId="24" fillId="0" borderId="17" xfId="0" applyNumberFormat="1" applyFont="1" applyBorder="1" applyAlignment="1" applyProtection="1">
      <alignment horizontal="center"/>
      <protection hidden="1"/>
    </xf>
    <xf numFmtId="167" fontId="24" fillId="0" borderId="18" xfId="0" applyNumberFormat="1" applyFont="1" applyBorder="1" applyAlignment="1" applyProtection="1">
      <alignment horizontal="center"/>
      <protection hidden="1"/>
    </xf>
    <xf numFmtId="167" fontId="24" fillId="0" borderId="19" xfId="0" applyNumberFormat="1" applyFont="1" applyBorder="1" applyAlignment="1" applyProtection="1">
      <alignment horizontal="center"/>
      <protection hidden="1"/>
    </xf>
    <xf numFmtId="167" fontId="36" fillId="14" borderId="15" xfId="0" applyNumberFormat="1" applyFont="1" applyFill="1" applyBorder="1" applyAlignment="1" applyProtection="1">
      <alignment horizontal="center"/>
      <protection hidden="1"/>
    </xf>
    <xf numFmtId="167" fontId="36" fillId="14" borderId="11" xfId="0" applyNumberFormat="1" applyFont="1" applyFill="1" applyBorder="1" applyAlignment="1" applyProtection="1">
      <alignment horizontal="center"/>
      <protection hidden="1"/>
    </xf>
    <xf numFmtId="167" fontId="36" fillId="14" borderId="30" xfId="0" applyNumberFormat="1" applyFont="1" applyFill="1" applyBorder="1" applyAlignment="1" applyProtection="1">
      <alignment horizontal="center"/>
      <protection hidden="1"/>
    </xf>
    <xf numFmtId="0" fontId="24" fillId="12" borderId="11" xfId="0" applyFont="1" applyFill="1" applyBorder="1"/>
    <xf numFmtId="0" fontId="24" fillId="12" borderId="6" xfId="0" applyFont="1" applyFill="1" applyBorder="1" applyAlignment="1">
      <alignment horizontal="center" vertical="center" wrapText="1"/>
    </xf>
    <xf numFmtId="0" fontId="24" fillId="12" borderId="29" xfId="0" applyFont="1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0" fontId="24" fillId="12" borderId="16" xfId="0" applyFont="1" applyFill="1" applyBorder="1" applyAlignment="1">
      <alignment horizontal="center" vertical="center" wrapText="1"/>
    </xf>
    <xf numFmtId="0" fontId="24" fillId="12" borderId="15" xfId="0" applyFont="1" applyFill="1" applyBorder="1" applyAlignment="1">
      <alignment horizontal="center" vertical="center" wrapText="1"/>
    </xf>
    <xf numFmtId="0" fontId="24" fillId="12" borderId="23" xfId="0" applyFont="1" applyFill="1" applyBorder="1" applyAlignment="1">
      <alignment horizontal="center" vertical="center" wrapText="1"/>
    </xf>
    <xf numFmtId="0" fontId="24" fillId="17" borderId="15" xfId="0" applyFont="1" applyFill="1" applyBorder="1" applyAlignment="1">
      <alignment horizontal="center" vertical="center" wrapText="1"/>
    </xf>
    <xf numFmtId="0" fontId="24" fillId="17" borderId="11" xfId="0" applyFont="1" applyFill="1" applyBorder="1" applyAlignment="1">
      <alignment horizontal="center" vertical="center" wrapText="1"/>
    </xf>
    <xf numFmtId="0" fontId="24" fillId="17" borderId="16" xfId="0" applyFont="1" applyFill="1" applyBorder="1" applyAlignment="1">
      <alignment horizontal="center" vertical="center" wrapText="1"/>
    </xf>
    <xf numFmtId="0" fontId="32" fillId="0" borderId="0" xfId="0" applyFont="1" applyBorder="1"/>
    <xf numFmtId="0" fontId="24" fillId="18" borderId="13" xfId="0" applyFont="1" applyFill="1" applyBorder="1" applyAlignment="1">
      <alignment horizontal="center" vertical="center" wrapText="1"/>
    </xf>
    <xf numFmtId="0" fontId="24" fillId="18" borderId="27" xfId="0" applyFont="1" applyFill="1" applyBorder="1" applyAlignment="1">
      <alignment horizontal="center" vertical="center" wrapText="1"/>
    </xf>
    <xf numFmtId="167" fontId="24" fillId="0" borderId="25" xfId="0" applyNumberFormat="1" applyFont="1" applyFill="1" applyBorder="1" applyAlignment="1">
      <alignment horizontal="center"/>
    </xf>
    <xf numFmtId="167" fontId="24" fillId="19" borderId="25" xfId="0" applyNumberFormat="1" applyFont="1" applyFill="1" applyBorder="1" applyAlignment="1">
      <alignment horizontal="center"/>
    </xf>
    <xf numFmtId="167" fontId="24" fillId="19" borderId="5" xfId="0" applyNumberFormat="1" applyFont="1" applyFill="1" applyBorder="1" applyAlignment="1">
      <alignment horizontal="center"/>
    </xf>
    <xf numFmtId="167" fontId="24" fillId="19" borderId="37" xfId="0" applyNumberFormat="1" applyFont="1" applyFill="1" applyBorder="1" applyAlignment="1">
      <alignment horizontal="center"/>
    </xf>
    <xf numFmtId="167" fontId="24" fillId="19" borderId="15" xfId="0" applyNumberFormat="1" applyFont="1" applyFill="1" applyBorder="1" applyAlignment="1" applyProtection="1">
      <alignment horizontal="center"/>
      <protection hidden="1"/>
    </xf>
    <xf numFmtId="167" fontId="24" fillId="19" borderId="11" xfId="0" applyNumberFormat="1" applyFont="1" applyFill="1" applyBorder="1" applyAlignment="1" applyProtection="1">
      <alignment horizontal="center"/>
      <protection hidden="1"/>
    </xf>
    <xf numFmtId="167" fontId="24" fillId="19" borderId="30" xfId="0" applyNumberFormat="1" applyFont="1" applyFill="1" applyBorder="1" applyAlignment="1" applyProtection="1">
      <alignment horizontal="center"/>
      <protection hidden="1"/>
    </xf>
    <xf numFmtId="167" fontId="33" fillId="19" borderId="15" xfId="0" applyNumberFormat="1" applyFont="1" applyFill="1" applyBorder="1" applyAlignment="1" applyProtection="1">
      <alignment horizontal="center"/>
      <protection hidden="1"/>
    </xf>
    <xf numFmtId="167" fontId="33" fillId="19" borderId="11" xfId="0" applyNumberFormat="1" applyFont="1" applyFill="1" applyBorder="1" applyAlignment="1" applyProtection="1">
      <alignment horizontal="center"/>
      <protection hidden="1"/>
    </xf>
    <xf numFmtId="167" fontId="33" fillId="19" borderId="30" xfId="0" applyNumberFormat="1" applyFont="1" applyFill="1" applyBorder="1" applyAlignment="1" applyProtection="1">
      <alignment horizontal="center"/>
      <protection hidden="1"/>
    </xf>
    <xf numFmtId="167" fontId="36" fillId="19" borderId="15" xfId="0" applyNumberFormat="1" applyFont="1" applyFill="1" applyBorder="1" applyAlignment="1" applyProtection="1">
      <alignment horizontal="center"/>
      <protection hidden="1"/>
    </xf>
    <xf numFmtId="167" fontId="36" fillId="19" borderId="11" xfId="0" applyNumberFormat="1" applyFont="1" applyFill="1" applyBorder="1" applyAlignment="1" applyProtection="1">
      <alignment horizontal="center"/>
      <protection hidden="1"/>
    </xf>
    <xf numFmtId="167" fontId="36" fillId="19" borderId="30" xfId="0" applyNumberFormat="1" applyFont="1" applyFill="1" applyBorder="1" applyAlignment="1" applyProtection="1">
      <alignment horizontal="center"/>
      <protection hidden="1"/>
    </xf>
    <xf numFmtId="168" fontId="24" fillId="19" borderId="15" xfId="0" applyNumberFormat="1" applyFont="1" applyFill="1" applyBorder="1" applyAlignment="1" applyProtection="1">
      <alignment horizontal="center"/>
      <protection hidden="1"/>
    </xf>
    <xf numFmtId="168" fontId="24" fillId="19" borderId="11" xfId="0" applyNumberFormat="1" applyFont="1" applyFill="1" applyBorder="1" applyAlignment="1" applyProtection="1">
      <alignment horizontal="center"/>
      <protection hidden="1"/>
    </xf>
    <xf numFmtId="168" fontId="24" fillId="19" borderId="30" xfId="0" applyNumberFormat="1" applyFont="1" applyFill="1" applyBorder="1" applyAlignment="1" applyProtection="1">
      <alignment horizontal="center"/>
      <protection hidden="1"/>
    </xf>
    <xf numFmtId="167" fontId="36" fillId="19" borderId="14" xfId="0" applyNumberFormat="1" applyFont="1" applyFill="1" applyBorder="1" applyAlignment="1" applyProtection="1">
      <alignment horizontal="center"/>
      <protection hidden="1"/>
    </xf>
    <xf numFmtId="167" fontId="36" fillId="19" borderId="31" xfId="0" applyNumberFormat="1" applyFont="1" applyFill="1" applyBorder="1" applyAlignment="1" applyProtection="1">
      <alignment horizontal="center"/>
      <protection hidden="1"/>
    </xf>
    <xf numFmtId="167" fontId="24" fillId="19" borderId="15" xfId="0" applyNumberFormat="1" applyFont="1" applyFill="1" applyBorder="1" applyAlignment="1">
      <alignment horizontal="center"/>
    </xf>
    <xf numFmtId="167" fontId="24" fillId="19" borderId="11" xfId="0" applyNumberFormat="1" applyFont="1" applyFill="1" applyBorder="1" applyAlignment="1">
      <alignment horizontal="center"/>
    </xf>
    <xf numFmtId="167" fontId="24" fillId="19" borderId="30" xfId="0" applyNumberFormat="1" applyFont="1" applyFill="1" applyBorder="1" applyAlignment="1">
      <alignment horizontal="center"/>
    </xf>
    <xf numFmtId="169" fontId="24" fillId="19" borderId="15" xfId="70" applyNumberFormat="1" applyFont="1" applyFill="1" applyBorder="1" applyAlignment="1">
      <alignment horizontal="center"/>
    </xf>
    <xf numFmtId="169" fontId="24" fillId="19" borderId="11" xfId="70" applyNumberFormat="1" applyFont="1" applyFill="1" applyBorder="1" applyAlignment="1">
      <alignment horizontal="center"/>
    </xf>
    <xf numFmtId="169" fontId="24" fillId="19" borderId="30" xfId="70" applyNumberFormat="1" applyFont="1" applyFill="1" applyBorder="1" applyAlignment="1">
      <alignment horizontal="center"/>
    </xf>
    <xf numFmtId="168" fontId="24" fillId="19" borderId="15" xfId="0" applyNumberFormat="1" applyFont="1" applyFill="1" applyBorder="1" applyAlignment="1">
      <alignment horizontal="center"/>
    </xf>
    <xf numFmtId="168" fontId="24" fillId="19" borderId="11" xfId="0" applyNumberFormat="1" applyFont="1" applyFill="1" applyBorder="1" applyAlignment="1">
      <alignment horizontal="center"/>
    </xf>
    <xf numFmtId="168" fontId="24" fillId="19" borderId="30" xfId="0" applyNumberFormat="1" applyFont="1" applyFill="1" applyBorder="1" applyAlignment="1">
      <alignment horizontal="center"/>
    </xf>
    <xf numFmtId="3" fontId="24" fillId="19" borderId="15" xfId="0" applyNumberFormat="1" applyFont="1" applyFill="1" applyBorder="1" applyAlignment="1" applyProtection="1">
      <alignment horizontal="center"/>
      <protection hidden="1"/>
    </xf>
    <xf numFmtId="3" fontId="24" fillId="19" borderId="11" xfId="0" applyNumberFormat="1" applyFont="1" applyFill="1" applyBorder="1" applyAlignment="1" applyProtection="1">
      <alignment horizontal="center"/>
      <protection hidden="1"/>
    </xf>
    <xf numFmtId="3" fontId="24" fillId="19" borderId="30" xfId="0" applyNumberFormat="1" applyFont="1" applyFill="1" applyBorder="1" applyAlignment="1" applyProtection="1">
      <alignment horizontal="center"/>
      <protection hidden="1"/>
    </xf>
    <xf numFmtId="164" fontId="24" fillId="19" borderId="15" xfId="0" applyNumberFormat="1" applyFont="1" applyFill="1" applyBorder="1" applyAlignment="1" applyProtection="1">
      <alignment horizontal="center"/>
      <protection hidden="1"/>
    </xf>
    <xf numFmtId="164" fontId="24" fillId="19" borderId="11" xfId="0" applyNumberFormat="1" applyFont="1" applyFill="1" applyBorder="1" applyAlignment="1" applyProtection="1">
      <alignment horizontal="center"/>
      <protection hidden="1"/>
    </xf>
    <xf numFmtId="164" fontId="24" fillId="19" borderId="30" xfId="0" applyNumberFormat="1" applyFont="1" applyFill="1" applyBorder="1" applyAlignment="1" applyProtection="1">
      <alignment horizontal="center"/>
      <protection hidden="1"/>
    </xf>
    <xf numFmtId="167" fontId="24" fillId="19" borderId="35" xfId="0" applyNumberFormat="1" applyFont="1" applyFill="1" applyBorder="1" applyAlignment="1" applyProtection="1">
      <alignment horizontal="center"/>
      <protection hidden="1"/>
    </xf>
    <xf numFmtId="167" fontId="24" fillId="19" borderId="33" xfId="0" applyNumberFormat="1" applyFont="1" applyFill="1" applyBorder="1" applyAlignment="1" applyProtection="1">
      <alignment horizontal="center"/>
      <protection hidden="1"/>
    </xf>
    <xf numFmtId="167" fontId="24" fillId="19" borderId="36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6" borderId="4" xfId="0" applyFont="1" applyFill="1" applyBorder="1" applyAlignment="1">
      <alignment horizontal="center" vertical="center" wrapText="1"/>
    </xf>
    <xf numFmtId="167" fontId="4" fillId="0" borderId="11" xfId="0" applyNumberFormat="1" applyFont="1" applyBorder="1"/>
    <xf numFmtId="168" fontId="21" fillId="0" borderId="11" xfId="0" applyNumberFormat="1" applyFont="1" applyBorder="1"/>
    <xf numFmtId="168" fontId="4" fillId="0" borderId="11" xfId="0" applyNumberFormat="1" applyFont="1" applyBorder="1"/>
    <xf numFmtId="168" fontId="21" fillId="0" borderId="11" xfId="0" applyNumberFormat="1" applyFont="1" applyFill="1" applyBorder="1" applyAlignment="1" applyProtection="1">
      <alignment horizontal="center"/>
      <protection hidden="1"/>
    </xf>
    <xf numFmtId="169" fontId="4" fillId="0" borderId="11" xfId="55" applyNumberFormat="1" applyFont="1" applyBorder="1"/>
    <xf numFmtId="3" fontId="4" fillId="0" borderId="11" xfId="0" applyNumberFormat="1" applyFont="1" applyBorder="1"/>
    <xf numFmtId="164" fontId="4" fillId="0" borderId="11" xfId="0" applyNumberFormat="1" applyFont="1" applyBorder="1"/>
    <xf numFmtId="0" fontId="0" fillId="16" borderId="15" xfId="0" applyFont="1" applyFill="1" applyBorder="1"/>
    <xf numFmtId="0" fontId="23" fillId="0" borderId="39" xfId="0" applyFont="1" applyBorder="1"/>
    <xf numFmtId="167" fontId="24" fillId="0" borderId="0" xfId="0" applyNumberFormat="1" applyFont="1" applyFill="1" applyBorder="1" applyAlignment="1">
      <alignment horizontal="center"/>
    </xf>
    <xf numFmtId="167" fontId="24" fillId="0" borderId="0" xfId="0" applyNumberFormat="1" applyFont="1" applyBorder="1" applyAlignment="1" applyProtection="1">
      <alignment horizontal="center"/>
      <protection hidden="1"/>
    </xf>
    <xf numFmtId="168" fontId="24" fillId="0" borderId="0" xfId="0" applyNumberFormat="1" applyFont="1" applyBorder="1" applyAlignment="1" applyProtection="1">
      <alignment horizontal="center"/>
      <protection hidden="1"/>
    </xf>
    <xf numFmtId="168" fontId="34" fillId="0" borderId="0" xfId="0" applyNumberFormat="1" applyFont="1" applyBorder="1" applyAlignment="1" applyProtection="1">
      <alignment horizontal="center"/>
      <protection hidden="1"/>
    </xf>
    <xf numFmtId="168" fontId="24" fillId="0" borderId="0" xfId="0" applyNumberFormat="1" applyFont="1" applyFill="1" applyBorder="1" applyAlignment="1" applyProtection="1">
      <alignment horizontal="center"/>
      <protection hidden="1"/>
    </xf>
    <xf numFmtId="168" fontId="24" fillId="0" borderId="0" xfId="0" applyNumberFormat="1" applyFont="1" applyFill="1" applyBorder="1" applyAlignment="1">
      <alignment horizontal="center"/>
    </xf>
    <xf numFmtId="167" fontId="24" fillId="0" borderId="0" xfId="0" applyNumberFormat="1" applyFont="1" applyBorder="1" applyAlignment="1">
      <alignment horizontal="center"/>
    </xf>
    <xf numFmtId="3" fontId="24" fillId="0" borderId="0" xfId="0" applyNumberFormat="1" applyFont="1" applyBorder="1" applyAlignment="1" applyProtection="1">
      <alignment horizontal="center"/>
      <protection hidden="1"/>
    </xf>
    <xf numFmtId="167" fontId="33" fillId="0" borderId="0" xfId="0" applyNumberFormat="1" applyFont="1" applyBorder="1" applyAlignment="1" applyProtection="1">
      <alignment horizontal="center"/>
      <protection hidden="1"/>
    </xf>
    <xf numFmtId="164" fontId="24" fillId="0" borderId="0" xfId="0" applyNumberFormat="1" applyFont="1" applyBorder="1" applyAlignment="1" applyProtection="1">
      <alignment horizontal="center"/>
      <protection hidden="1"/>
    </xf>
    <xf numFmtId="0" fontId="32" fillId="0" borderId="0" xfId="0" applyFont="1" applyFill="1" applyBorder="1" applyAlignment="1">
      <alignment horizontal="center" vertical="center"/>
    </xf>
    <xf numFmtId="0" fontId="23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167" fontId="24" fillId="0" borderId="0" xfId="0" applyNumberFormat="1" applyFont="1" applyFill="1" applyBorder="1" applyAlignment="1" applyProtection="1">
      <alignment horizontal="center"/>
      <protection hidden="1"/>
    </xf>
    <xf numFmtId="0" fontId="32" fillId="0" borderId="15" xfId="0" applyFont="1" applyBorder="1"/>
    <xf numFmtId="0" fontId="24" fillId="0" borderId="15" xfId="0" applyFont="1" applyBorder="1"/>
    <xf numFmtId="0" fontId="24" fillId="0" borderId="15" xfId="0" applyFont="1" applyFill="1" applyBorder="1"/>
    <xf numFmtId="0" fontId="35" fillId="0" borderId="15" xfId="0" applyFont="1" applyBorder="1"/>
    <xf numFmtId="0" fontId="24" fillId="3" borderId="15" xfId="0" applyFont="1" applyFill="1" applyBorder="1"/>
    <xf numFmtId="0" fontId="24" fillId="0" borderId="15" xfId="0" quotePrefix="1" applyFont="1" applyBorder="1"/>
    <xf numFmtId="0" fontId="35" fillId="0" borderId="15" xfId="0" applyFont="1" applyFill="1" applyBorder="1"/>
    <xf numFmtId="0" fontId="24" fillId="0" borderId="17" xfId="0" applyFont="1" applyFill="1" applyBorder="1"/>
    <xf numFmtId="0" fontId="9" fillId="20" borderId="25" xfId="0" applyFont="1" applyFill="1" applyBorder="1"/>
    <xf numFmtId="0" fontId="5" fillId="20" borderId="15" xfId="0" applyFont="1" applyFill="1" applyBorder="1"/>
    <xf numFmtId="0" fontId="4" fillId="0" borderId="16" xfId="0" applyFont="1" applyBorder="1"/>
    <xf numFmtId="10" fontId="24" fillId="0" borderId="11" xfId="58" applyNumberFormat="1" applyFont="1" applyBorder="1" applyAlignment="1" applyProtection="1">
      <alignment horizontal="center"/>
      <protection hidden="1"/>
    </xf>
    <xf numFmtId="167" fontId="5" fillId="20" borderId="5" xfId="0" applyNumberFormat="1" applyFont="1" applyFill="1" applyBorder="1"/>
    <xf numFmtId="167" fontId="5" fillId="20" borderId="38" xfId="0" applyNumberFormat="1" applyFont="1" applyFill="1" applyBorder="1"/>
    <xf numFmtId="10" fontId="5" fillId="20" borderId="11" xfId="71" applyNumberFormat="1" applyFont="1" applyFill="1" applyBorder="1"/>
    <xf numFmtId="10" fontId="24" fillId="0" borderId="11" xfId="0" applyNumberFormat="1" applyFont="1" applyBorder="1" applyAlignment="1" applyProtection="1">
      <alignment horizontal="center"/>
      <protection hidden="1"/>
    </xf>
    <xf numFmtId="3" fontId="24" fillId="0" borderId="11" xfId="0" applyNumberFormat="1" applyFont="1" applyBorder="1"/>
    <xf numFmtId="3" fontId="24" fillId="0" borderId="16" xfId="0" applyNumberFormat="1" applyFont="1" applyBorder="1"/>
    <xf numFmtId="168" fontId="34" fillId="0" borderId="0" xfId="0" applyNumberFormat="1" applyFont="1" applyFill="1" applyBorder="1" applyAlignment="1" applyProtection="1">
      <alignment horizontal="center"/>
      <protection hidden="1"/>
    </xf>
    <xf numFmtId="0" fontId="24" fillId="12" borderId="25" xfId="0" applyFont="1" applyFill="1" applyBorder="1"/>
    <xf numFmtId="0" fontId="24" fillId="17" borderId="25" xfId="0" applyFont="1" applyFill="1" applyBorder="1" applyAlignment="1">
      <alignment horizontal="center" vertical="center" wrapText="1"/>
    </xf>
    <xf numFmtId="0" fontId="24" fillId="17" borderId="5" xfId="0" applyFont="1" applyFill="1" applyBorder="1" applyAlignment="1">
      <alignment horizontal="center" vertical="center" wrapText="1"/>
    </xf>
    <xf numFmtId="0" fontId="24" fillId="17" borderId="38" xfId="0" applyFont="1" applyFill="1" applyBorder="1" applyAlignment="1">
      <alignment horizontal="center" vertical="center" wrapText="1"/>
    </xf>
    <xf numFmtId="10" fontId="24" fillId="0" borderId="11" xfId="0" applyNumberFormat="1" applyFont="1" applyBorder="1"/>
    <xf numFmtId="10" fontId="24" fillId="0" borderId="16" xfId="0" applyNumberFormat="1" applyFont="1" applyBorder="1"/>
    <xf numFmtId="10" fontId="4" fillId="0" borderId="11" xfId="0" applyNumberFormat="1" applyFont="1" applyBorder="1"/>
    <xf numFmtId="10" fontId="4" fillId="0" borderId="16" xfId="0" applyNumberFormat="1" applyFont="1" applyBorder="1"/>
    <xf numFmtId="10" fontId="24" fillId="0" borderId="15" xfId="0" applyNumberFormat="1" applyFont="1" applyBorder="1" applyAlignment="1" applyProtection="1">
      <alignment horizontal="center"/>
      <protection hidden="1"/>
    </xf>
    <xf numFmtId="10" fontId="24" fillId="0" borderId="16" xfId="0" applyNumberFormat="1" applyFont="1" applyBorder="1" applyAlignment="1" applyProtection="1">
      <alignment horizontal="center"/>
      <protection hidden="1"/>
    </xf>
    <xf numFmtId="10" fontId="5" fillId="20" borderId="16" xfId="71" applyNumberFormat="1" applyFont="1" applyFill="1" applyBorder="1"/>
    <xf numFmtId="0" fontId="24" fillId="0" borderId="17" xfId="0" applyFont="1" applyBorder="1"/>
    <xf numFmtId="10" fontId="24" fillId="0" borderId="18" xfId="0" applyNumberFormat="1" applyFont="1" applyBorder="1"/>
    <xf numFmtId="10" fontId="24" fillId="0" borderId="19" xfId="0" applyNumberFormat="1" applyFont="1" applyBorder="1"/>
    <xf numFmtId="0" fontId="28" fillId="0" borderId="0" xfId="0" applyFont="1" applyBorder="1"/>
    <xf numFmtId="0" fontId="23" fillId="0" borderId="1" xfId="0" applyFont="1" applyBorder="1"/>
    <xf numFmtId="0" fontId="23" fillId="0" borderId="42" xfId="0" applyFont="1" applyBorder="1"/>
    <xf numFmtId="0" fontId="23" fillId="0" borderId="43" xfId="0" applyFont="1" applyBorder="1"/>
    <xf numFmtId="0" fontId="31" fillId="10" borderId="21" xfId="0" applyFont="1" applyFill="1" applyBorder="1"/>
    <xf numFmtId="0" fontId="31" fillId="0" borderId="21" xfId="0" applyFont="1" applyBorder="1"/>
    <xf numFmtId="0" fontId="24" fillId="10" borderId="1" xfId="0" applyFont="1" applyFill="1" applyBorder="1"/>
    <xf numFmtId="0" fontId="35" fillId="0" borderId="1" xfId="0" applyFont="1" applyBorder="1"/>
    <xf numFmtId="164" fontId="4" fillId="0" borderId="16" xfId="0" applyNumberFormat="1" applyFont="1" applyBorder="1"/>
    <xf numFmtId="164" fontId="24" fillId="0" borderId="11" xfId="0" applyNumberFormat="1" applyFont="1" applyBorder="1"/>
    <xf numFmtId="164" fontId="24" fillId="0" borderId="16" xfId="0" applyNumberFormat="1" applyFont="1" applyBorder="1"/>
    <xf numFmtId="169" fontId="24" fillId="19" borderId="15" xfId="70" applyNumberFormat="1" applyFont="1" applyFill="1" applyBorder="1" applyAlignment="1"/>
    <xf numFmtId="169" fontId="24" fillId="19" borderId="11" xfId="70" applyNumberFormat="1" applyFont="1" applyFill="1" applyBorder="1" applyAlignment="1"/>
    <xf numFmtId="169" fontId="24" fillId="19" borderId="30" xfId="70" applyNumberFormat="1" applyFont="1" applyFill="1" applyBorder="1" applyAlignment="1"/>
    <xf numFmtId="164" fontId="5" fillId="20" borderId="11" xfId="71" applyNumberFormat="1" applyFont="1" applyFill="1" applyBorder="1"/>
    <xf numFmtId="164" fontId="5" fillId="20" borderId="16" xfId="71" applyNumberFormat="1" applyFont="1" applyFill="1" applyBorder="1"/>
    <xf numFmtId="167" fontId="37" fillId="0" borderId="11" xfId="0" applyNumberFormat="1" applyFont="1" applyBorder="1" applyAlignment="1" applyProtection="1">
      <alignment horizontal="center"/>
      <protection hidden="1"/>
    </xf>
    <xf numFmtId="167" fontId="37" fillId="5" borderId="11" xfId="0" applyNumberFormat="1" applyFont="1" applyFill="1" applyBorder="1" applyAlignment="1" applyProtection="1">
      <alignment horizontal="center"/>
      <protection hidden="1"/>
    </xf>
    <xf numFmtId="168" fontId="37" fillId="0" borderId="11" xfId="0" applyNumberFormat="1" applyFont="1" applyBorder="1" applyAlignment="1" applyProtection="1">
      <alignment horizontal="center"/>
      <protection hidden="1"/>
    </xf>
    <xf numFmtId="164" fontId="24" fillId="0" borderId="18" xfId="0" applyNumberFormat="1" applyFont="1" applyBorder="1"/>
    <xf numFmtId="164" fontId="24" fillId="0" borderId="19" xfId="0" applyNumberFormat="1" applyFont="1" applyBorder="1"/>
    <xf numFmtId="168" fontId="24" fillId="19" borderId="30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4" fillId="0" borderId="6" xfId="0" applyNumberFormat="1" applyFont="1" applyBorder="1" applyAlignment="1" applyProtection="1">
      <alignment horizontal="center"/>
      <protection hidden="1"/>
    </xf>
    <xf numFmtId="168" fontId="24" fillId="0" borderId="6" xfId="0" applyNumberFormat="1" applyFont="1" applyBorder="1" applyAlignment="1" applyProtection="1">
      <alignment horizontal="center"/>
      <protection hidden="1"/>
    </xf>
    <xf numFmtId="167" fontId="24" fillId="0" borderId="6" xfId="0" applyNumberFormat="1" applyFont="1" applyBorder="1" applyAlignment="1" applyProtection="1">
      <alignment horizontal="center"/>
      <protection hidden="1"/>
    </xf>
    <xf numFmtId="0" fontId="24" fillId="0" borderId="3" xfId="0" applyFont="1" applyFill="1" applyBorder="1"/>
    <xf numFmtId="167" fontId="24" fillId="9" borderId="45" xfId="0" applyNumberFormat="1" applyFont="1" applyFill="1" applyBorder="1" applyAlignment="1" applyProtection="1">
      <alignment horizontal="center"/>
      <protection hidden="1"/>
    </xf>
    <xf numFmtId="167" fontId="24" fillId="0" borderId="46" xfId="0" applyNumberFormat="1" applyFont="1" applyBorder="1" applyAlignment="1" applyProtection="1">
      <alignment horizontal="center"/>
      <protection hidden="1"/>
    </xf>
    <xf numFmtId="167" fontId="24" fillId="0" borderId="3" xfId="0" applyNumberFormat="1" applyFont="1" applyBorder="1" applyAlignment="1" applyProtection="1">
      <alignment horizontal="center"/>
      <protection hidden="1"/>
    </xf>
    <xf numFmtId="167" fontId="24" fillId="0" borderId="44" xfId="0" applyNumberFormat="1" applyFont="1" applyBorder="1" applyAlignment="1" applyProtection="1">
      <alignment horizontal="center"/>
      <protection hidden="1"/>
    </xf>
    <xf numFmtId="167" fontId="24" fillId="0" borderId="24" xfId="0" applyNumberFormat="1" applyFont="1" applyBorder="1" applyAlignment="1" applyProtection="1">
      <alignment horizontal="center"/>
      <protection hidden="1"/>
    </xf>
    <xf numFmtId="167" fontId="24" fillId="19" borderId="24" xfId="0" applyNumberFormat="1" applyFont="1" applyFill="1" applyBorder="1" applyAlignment="1" applyProtection="1">
      <alignment horizontal="center"/>
      <protection hidden="1"/>
    </xf>
    <xf numFmtId="167" fontId="24" fillId="19" borderId="3" xfId="0" applyNumberFormat="1" applyFont="1" applyFill="1" applyBorder="1" applyAlignment="1" applyProtection="1">
      <alignment horizontal="center"/>
      <protection hidden="1"/>
    </xf>
    <xf numFmtId="167" fontId="24" fillId="19" borderId="47" xfId="0" applyNumberFormat="1" applyFont="1" applyFill="1" applyBorder="1" applyAlignment="1" applyProtection="1">
      <alignment horizontal="center"/>
      <protection hidden="1"/>
    </xf>
    <xf numFmtId="0" fontId="5" fillId="21" borderId="6" xfId="0" applyFont="1" applyFill="1" applyBorder="1"/>
    <xf numFmtId="0" fontId="4" fillId="21" borderId="48" xfId="0" applyFont="1" applyFill="1" applyBorder="1"/>
    <xf numFmtId="164" fontId="4" fillId="21" borderId="48" xfId="71" applyNumberFormat="1" applyFont="1" applyFill="1" applyBorder="1" applyAlignment="1">
      <alignment horizontal="center"/>
    </xf>
    <xf numFmtId="164" fontId="0" fillId="21" borderId="48" xfId="71" applyNumberFormat="1" applyFont="1" applyFill="1" applyBorder="1" applyAlignment="1">
      <alignment horizontal="center"/>
    </xf>
    <xf numFmtId="164" fontId="4" fillId="21" borderId="14" xfId="71" applyNumberFormat="1" applyFont="1" applyFill="1" applyBorder="1" applyAlignment="1">
      <alignment horizontal="center"/>
    </xf>
    <xf numFmtId="164" fontId="24" fillId="0" borderId="29" xfId="71" applyNumberFormat="1" applyFont="1" applyBorder="1" applyAlignment="1" applyProtection="1">
      <alignment horizontal="center"/>
      <protection hidden="1"/>
    </xf>
    <xf numFmtId="3" fontId="24" fillId="16" borderId="11" xfId="0" applyNumberFormat="1" applyFont="1" applyFill="1" applyBorder="1"/>
    <xf numFmtId="3" fontId="24" fillId="16" borderId="16" xfId="0" applyNumberFormat="1" applyFont="1" applyFill="1" applyBorder="1"/>
    <xf numFmtId="0" fontId="24" fillId="0" borderId="24" xfId="0" applyFont="1" applyFill="1" applyBorder="1"/>
    <xf numFmtId="0" fontId="0" fillId="16" borderId="6" xfId="0" applyFont="1" applyFill="1" applyBorder="1"/>
    <xf numFmtId="167" fontId="24" fillId="16" borderId="48" xfId="0" applyNumberFormat="1" applyFont="1" applyFill="1" applyBorder="1" applyAlignment="1" applyProtection="1">
      <alignment horizontal="center"/>
      <protection hidden="1"/>
    </xf>
    <xf numFmtId="167" fontId="24" fillId="16" borderId="14" xfId="0" applyNumberFormat="1" applyFont="1" applyFill="1" applyBorder="1" applyAlignment="1" applyProtection="1">
      <alignment horizontal="center"/>
      <protection hidden="1"/>
    </xf>
    <xf numFmtId="0" fontId="4" fillId="22" borderId="11" xfId="0" applyFont="1" applyFill="1" applyBorder="1"/>
    <xf numFmtId="168" fontId="38" fillId="0" borderId="11" xfId="0" applyNumberFormat="1" applyFont="1" applyBorder="1" applyAlignment="1" applyProtection="1">
      <alignment horizontal="center"/>
      <protection hidden="1"/>
    </xf>
    <xf numFmtId="9" fontId="4" fillId="0" borderId="0" xfId="58" applyFont="1" applyBorder="1"/>
    <xf numFmtId="167" fontId="4" fillId="0" borderId="0" xfId="0" applyNumberFormat="1" applyFont="1" applyBorder="1"/>
    <xf numFmtId="0" fontId="4" fillId="23" borderId="11" xfId="0" applyFont="1" applyFill="1" applyBorder="1"/>
    <xf numFmtId="167" fontId="4" fillId="23" borderId="11" xfId="0" applyNumberFormat="1" applyFont="1" applyFill="1" applyBorder="1" applyAlignment="1" applyProtection="1">
      <alignment horizontal="center"/>
      <protection hidden="1"/>
    </xf>
    <xf numFmtId="164" fontId="4" fillId="23" borderId="11" xfId="58" applyNumberFormat="1" applyFont="1" applyFill="1" applyBorder="1" applyAlignment="1" applyProtection="1">
      <alignment horizontal="center"/>
      <protection hidden="1"/>
    </xf>
    <xf numFmtId="167" fontId="39" fillId="0" borderId="11" xfId="0" applyNumberFormat="1" applyFont="1" applyBorder="1" applyAlignment="1" applyProtection="1">
      <alignment horizontal="center"/>
      <protection hidden="1"/>
    </xf>
    <xf numFmtId="167" fontId="21" fillId="0" borderId="11" xfId="0" applyNumberFormat="1" applyFont="1" applyBorder="1"/>
    <xf numFmtId="167" fontId="5" fillId="0" borderId="11" xfId="0" applyNumberFormat="1" applyFont="1" applyBorder="1" applyAlignment="1" applyProtection="1">
      <alignment horizontal="center"/>
      <protection hidden="1"/>
    </xf>
    <xf numFmtId="167" fontId="4" fillId="0" borderId="11" xfId="55" applyNumberFormat="1" applyFont="1" applyBorder="1" applyAlignment="1" applyProtection="1">
      <alignment horizontal="center"/>
      <protection hidden="1"/>
    </xf>
    <xf numFmtId="167" fontId="4" fillId="0" borderId="11" xfId="69" applyNumberFormat="1" applyFont="1" applyBorder="1" applyAlignment="1" applyProtection="1">
      <alignment horizontal="center"/>
      <protection hidden="1"/>
    </xf>
    <xf numFmtId="164" fontId="4" fillId="0" borderId="11" xfId="0" applyNumberFormat="1" applyFont="1" applyBorder="1" applyAlignment="1">
      <alignment horizontal="center"/>
    </xf>
    <xf numFmtId="0" fontId="5" fillId="24" borderId="11" xfId="0" applyFont="1" applyFill="1" applyBorder="1"/>
    <xf numFmtId="164" fontId="4" fillId="24" borderId="11" xfId="0" applyNumberFormat="1" applyFont="1" applyFill="1" applyBorder="1" applyAlignment="1" applyProtection="1">
      <alignment horizontal="center"/>
      <protection hidden="1"/>
    </xf>
    <xf numFmtId="167" fontId="4" fillId="24" borderId="11" xfId="0" applyNumberFormat="1" applyFont="1" applyFill="1" applyBorder="1" applyAlignment="1" applyProtection="1">
      <alignment horizontal="center"/>
      <protection hidden="1"/>
    </xf>
    <xf numFmtId="164" fontId="4" fillId="24" borderId="11" xfId="58" applyNumberFormat="1" applyFont="1" applyFill="1" applyBorder="1" applyAlignment="1" applyProtection="1">
      <alignment horizontal="center"/>
      <protection hidden="1"/>
    </xf>
    <xf numFmtId="0" fontId="4" fillId="24" borderId="11" xfId="0" applyFont="1" applyFill="1" applyBorder="1"/>
    <xf numFmtId="0" fontId="40" fillId="0" borderId="0" xfId="0" applyFont="1"/>
    <xf numFmtId="0" fontId="40" fillId="0" borderId="0" xfId="0" applyFont="1" applyBorder="1"/>
    <xf numFmtId="164" fontId="40" fillId="0" borderId="0" xfId="0" applyNumberFormat="1" applyFont="1"/>
    <xf numFmtId="2" fontId="0" fillId="0" borderId="0" xfId="0" applyNumberFormat="1"/>
    <xf numFmtId="2" fontId="24" fillId="0" borderId="0" xfId="0" applyNumberFormat="1" applyFont="1"/>
    <xf numFmtId="168" fontId="24" fillId="0" borderId="0" xfId="0" applyNumberFormat="1" applyFont="1"/>
    <xf numFmtId="2" fontId="41" fillId="0" borderId="0" xfId="0" applyNumberFormat="1" applyFont="1"/>
    <xf numFmtId="2" fontId="42" fillId="0" borderId="0" xfId="0" applyNumberFormat="1" applyFont="1"/>
    <xf numFmtId="168" fontId="42" fillId="0" borderId="0" xfId="0" applyNumberFormat="1" applyFont="1"/>
    <xf numFmtId="167" fontId="34" fillId="25" borderId="13" xfId="0" applyNumberFormat="1" applyFont="1" applyFill="1" applyBorder="1" applyAlignment="1" applyProtection="1">
      <alignment horizontal="center"/>
      <protection hidden="1"/>
    </xf>
    <xf numFmtId="167" fontId="24" fillId="16" borderId="49" xfId="0" applyNumberFormat="1" applyFont="1" applyFill="1" applyBorder="1" applyAlignment="1" applyProtection="1">
      <alignment horizontal="center"/>
      <protection hidden="1"/>
    </xf>
    <xf numFmtId="167" fontId="24" fillId="16" borderId="4" xfId="0" applyNumberFormat="1" applyFont="1" applyFill="1" applyBorder="1" applyAlignment="1" applyProtection="1">
      <alignment horizontal="center"/>
      <protection hidden="1"/>
    </xf>
    <xf numFmtId="167" fontId="24" fillId="16" borderId="50" xfId="0" applyNumberFormat="1" applyFont="1" applyFill="1" applyBorder="1" applyAlignment="1" applyProtection="1">
      <alignment horizontal="center"/>
      <protection hidden="1"/>
    </xf>
    <xf numFmtId="0" fontId="24" fillId="16" borderId="51" xfId="0" applyFont="1" applyFill="1" applyBorder="1"/>
    <xf numFmtId="0" fontId="24" fillId="16" borderId="15" xfId="0" applyFont="1" applyFill="1" applyBorder="1"/>
    <xf numFmtId="0" fontId="43" fillId="0" borderId="0" xfId="0" applyFont="1" applyFill="1" applyBorder="1" applyAlignment="1">
      <alignment horizontal="center" vertical="center"/>
    </xf>
    <xf numFmtId="0" fontId="24" fillId="17" borderId="52" xfId="0" applyFont="1" applyFill="1" applyBorder="1" applyAlignment="1">
      <alignment horizontal="center" vertical="center" wrapText="1"/>
    </xf>
    <xf numFmtId="167" fontId="24" fillId="0" borderId="14" xfId="0" applyNumberFormat="1" applyFont="1" applyFill="1" applyBorder="1" applyAlignment="1">
      <alignment horizontal="center"/>
    </xf>
    <xf numFmtId="167" fontId="24" fillId="0" borderId="14" xfId="0" applyNumberFormat="1" applyFont="1" applyBorder="1" applyAlignment="1" applyProtection="1">
      <alignment horizontal="center"/>
      <protection hidden="1"/>
    </xf>
    <xf numFmtId="167" fontId="34" fillId="0" borderId="14" xfId="0" applyNumberFormat="1" applyFont="1" applyBorder="1" applyAlignment="1" applyProtection="1">
      <alignment horizontal="center"/>
      <protection hidden="1"/>
    </xf>
    <xf numFmtId="167" fontId="24" fillId="0" borderId="14" xfId="0" applyNumberFormat="1" applyFont="1" applyBorder="1" applyAlignment="1">
      <alignment horizontal="center"/>
    </xf>
    <xf numFmtId="3" fontId="24" fillId="0" borderId="14" xfId="0" applyNumberFormat="1" applyFont="1" applyBorder="1" applyAlignment="1" applyProtection="1">
      <alignment horizontal="center"/>
      <protection hidden="1"/>
    </xf>
    <xf numFmtId="168" fontId="33" fillId="0" borderId="14" xfId="0" applyNumberFormat="1" applyFont="1" applyBorder="1" applyAlignment="1" applyProtection="1">
      <alignment horizontal="center"/>
      <protection hidden="1"/>
    </xf>
    <xf numFmtId="10" fontId="24" fillId="0" borderId="14" xfId="0" applyNumberFormat="1" applyFont="1" applyBorder="1" applyAlignment="1" applyProtection="1">
      <alignment horizontal="center"/>
      <protection hidden="1"/>
    </xf>
    <xf numFmtId="167" fontId="24" fillId="0" borderId="53" xfId="0" applyNumberFormat="1" applyFont="1" applyBorder="1" applyAlignment="1" applyProtection="1">
      <alignment horizontal="center"/>
      <protection hidden="1"/>
    </xf>
    <xf numFmtId="167" fontId="24" fillId="0" borderId="6" xfId="0" applyNumberFormat="1" applyFont="1" applyFill="1" applyBorder="1" applyAlignment="1">
      <alignment horizontal="center"/>
    </xf>
    <xf numFmtId="167" fontId="34" fillId="0" borderId="6" xfId="0" applyNumberFormat="1" applyFont="1" applyBorder="1" applyAlignment="1" applyProtection="1">
      <alignment horizontal="center"/>
      <protection hidden="1"/>
    </xf>
    <xf numFmtId="167" fontId="24" fillId="0" borderId="6" xfId="0" applyNumberFormat="1" applyFont="1" applyBorder="1" applyAlignment="1">
      <alignment horizontal="center"/>
    </xf>
    <xf numFmtId="3" fontId="24" fillId="0" borderId="6" xfId="0" applyNumberFormat="1" applyFont="1" applyBorder="1" applyAlignment="1" applyProtection="1">
      <alignment horizontal="center"/>
      <protection hidden="1"/>
    </xf>
    <xf numFmtId="168" fontId="33" fillId="0" borderId="6" xfId="0" applyNumberFormat="1" applyFont="1" applyBorder="1" applyAlignment="1" applyProtection="1">
      <alignment horizontal="center"/>
      <protection hidden="1"/>
    </xf>
    <xf numFmtId="10" fontId="24" fillId="0" borderId="6" xfId="0" applyNumberFormat="1" applyFont="1" applyBorder="1" applyAlignment="1" applyProtection="1">
      <alignment horizontal="center"/>
      <protection hidden="1"/>
    </xf>
    <xf numFmtId="167" fontId="24" fillId="0" borderId="45" xfId="0" applyNumberFormat="1" applyFont="1" applyBorder="1" applyAlignment="1" applyProtection="1">
      <alignment horizontal="center"/>
      <protection hidden="1"/>
    </xf>
    <xf numFmtId="167" fontId="5" fillId="20" borderId="54" xfId="0" applyNumberFormat="1" applyFont="1" applyFill="1" applyBorder="1"/>
    <xf numFmtId="3" fontId="24" fillId="0" borderId="6" xfId="0" applyNumberFormat="1" applyFont="1" applyBorder="1"/>
    <xf numFmtId="3" fontId="24" fillId="16" borderId="6" xfId="0" applyNumberFormat="1" applyFont="1" applyFill="1" applyBorder="1"/>
    <xf numFmtId="10" fontId="5" fillId="20" borderId="6" xfId="71" applyNumberFormat="1" applyFont="1" applyFill="1" applyBorder="1"/>
    <xf numFmtId="164" fontId="24" fillId="0" borderId="6" xfId="0" applyNumberFormat="1" applyFont="1" applyBorder="1"/>
    <xf numFmtId="164" fontId="5" fillId="20" borderId="6" xfId="71" applyNumberFormat="1" applyFont="1" applyFill="1" applyBorder="1"/>
    <xf numFmtId="164" fontId="24" fillId="0" borderId="55" xfId="0" applyNumberFormat="1" applyFont="1" applyBorder="1"/>
    <xf numFmtId="167" fontId="24" fillId="0" borderId="56" xfId="0" applyNumberFormat="1" applyFont="1" applyBorder="1" applyAlignment="1" applyProtection="1">
      <alignment horizontal="center"/>
      <protection hidden="1"/>
    </xf>
    <xf numFmtId="167" fontId="24" fillId="0" borderId="55" xfId="0" applyNumberFormat="1" applyFont="1" applyBorder="1" applyAlignment="1" applyProtection="1">
      <alignment horizontal="center"/>
      <protection hidden="1"/>
    </xf>
    <xf numFmtId="167" fontId="24" fillId="16" borderId="57" xfId="0" applyNumberFormat="1" applyFont="1" applyFill="1" applyBorder="1" applyAlignment="1" applyProtection="1">
      <alignment horizontal="center"/>
      <protection hidden="1"/>
    </xf>
    <xf numFmtId="10" fontId="24" fillId="0" borderId="6" xfId="0" applyNumberFormat="1" applyFont="1" applyBorder="1"/>
    <xf numFmtId="10" fontId="24" fillId="0" borderId="55" xfId="0" applyNumberFormat="1" applyFont="1" applyBorder="1"/>
    <xf numFmtId="168" fontId="34" fillId="0" borderId="14" xfId="0" applyNumberFormat="1" applyFont="1" applyBorder="1" applyAlignment="1" applyProtection="1">
      <alignment horizontal="center"/>
      <protection hidden="1"/>
    </xf>
    <xf numFmtId="168" fontId="34" fillId="25" borderId="13" xfId="0" applyNumberFormat="1" applyFont="1" applyFill="1" applyBorder="1" applyAlignment="1" applyProtection="1">
      <alignment horizontal="center"/>
      <protection hidden="1"/>
    </xf>
    <xf numFmtId="168" fontId="24" fillId="0" borderId="14" xfId="0" applyNumberFormat="1" applyFont="1" applyBorder="1" applyAlignment="1" applyProtection="1">
      <alignment horizontal="center"/>
      <protection hidden="1"/>
    </xf>
    <xf numFmtId="168" fontId="24" fillId="0" borderId="6" xfId="0" applyNumberFormat="1" applyFont="1" applyFill="1" applyBorder="1" applyAlignment="1" applyProtection="1">
      <alignment horizontal="center"/>
      <protection hidden="1"/>
    </xf>
    <xf numFmtId="168" fontId="24" fillId="0" borderId="14" xfId="0" applyNumberFormat="1" applyFont="1" applyFill="1" applyBorder="1" applyAlignment="1" applyProtection="1">
      <alignment horizontal="center"/>
      <protection hidden="1"/>
    </xf>
    <xf numFmtId="9" fontId="0" fillId="0" borderId="0" xfId="71" applyFont="1"/>
    <xf numFmtId="9" fontId="0" fillId="0" borderId="0" xfId="71" applyNumberFormat="1" applyFont="1"/>
    <xf numFmtId="43" fontId="0" fillId="0" borderId="0" xfId="70" applyFont="1"/>
    <xf numFmtId="169" fontId="0" fillId="0" borderId="0" xfId="70" applyNumberFormat="1" applyFont="1"/>
    <xf numFmtId="43" fontId="0" fillId="0" borderId="0" xfId="0" applyNumberFormat="1"/>
    <xf numFmtId="0" fontId="28" fillId="15" borderId="20" xfId="0" applyFont="1" applyFill="1" applyBorder="1" applyAlignment="1">
      <alignment horizontal="center" vertical="center"/>
    </xf>
    <xf numFmtId="0" fontId="28" fillId="15" borderId="21" xfId="0" applyFont="1" applyFill="1" applyBorder="1" applyAlignment="1">
      <alignment horizontal="center" vertical="center"/>
    </xf>
    <xf numFmtId="0" fontId="28" fillId="15" borderId="22" xfId="0" applyFont="1" applyFill="1" applyBorder="1" applyAlignment="1">
      <alignment horizontal="center" vertical="center"/>
    </xf>
    <xf numFmtId="0" fontId="28" fillId="15" borderId="40" xfId="0" applyFont="1" applyFill="1" applyBorder="1" applyAlignment="1">
      <alignment horizontal="center" vertical="center"/>
    </xf>
    <xf numFmtId="0" fontId="28" fillId="15" borderId="1" xfId="0" applyFont="1" applyFill="1" applyBorder="1" applyAlignment="1">
      <alignment horizontal="center" vertical="center"/>
    </xf>
    <xf numFmtId="0" fontId="28" fillId="15" borderId="41" xfId="0" applyFont="1" applyFill="1" applyBorder="1" applyAlignment="1">
      <alignment horizontal="center" vertical="center"/>
    </xf>
    <xf numFmtId="0" fontId="28" fillId="15" borderId="20" xfId="0" applyFont="1" applyFill="1" applyBorder="1" applyAlignment="1">
      <alignment horizontal="center" vertical="center" wrapText="1"/>
    </xf>
    <xf numFmtId="0" fontId="28" fillId="15" borderId="21" xfId="0" applyFont="1" applyFill="1" applyBorder="1" applyAlignment="1">
      <alignment horizontal="center" vertical="center" wrapText="1"/>
    </xf>
    <xf numFmtId="0" fontId="28" fillId="15" borderId="22" xfId="0" applyFont="1" applyFill="1" applyBorder="1" applyAlignment="1">
      <alignment horizontal="center" vertical="center" wrapText="1"/>
    </xf>
    <xf numFmtId="0" fontId="28" fillId="15" borderId="40" xfId="0" applyFont="1" applyFill="1" applyBorder="1" applyAlignment="1">
      <alignment horizontal="center" vertical="center" wrapText="1"/>
    </xf>
    <xf numFmtId="0" fontId="28" fillId="15" borderId="1" xfId="0" applyFont="1" applyFill="1" applyBorder="1" applyAlignment="1">
      <alignment horizontal="center" vertical="center" wrapText="1"/>
    </xf>
    <xf numFmtId="0" fontId="28" fillId="15" borderId="41" xfId="0" applyFont="1" applyFill="1" applyBorder="1" applyAlignment="1">
      <alignment horizontal="center" vertical="center" wrapText="1"/>
    </xf>
    <xf numFmtId="165" fontId="16" fillId="13" borderId="8" xfId="0" applyNumberFormat="1" applyFont="1" applyFill="1" applyBorder="1" applyAlignment="1">
      <alignment horizontal="center" vertical="center"/>
    </xf>
    <xf numFmtId="165" fontId="16" fillId="13" borderId="9" xfId="0" applyNumberFormat="1" applyFont="1" applyFill="1" applyBorder="1" applyAlignment="1">
      <alignment horizontal="center" vertical="center"/>
    </xf>
    <xf numFmtId="165" fontId="16" fillId="13" borderId="12" xfId="0" applyNumberFormat="1" applyFont="1" applyFill="1" applyBorder="1" applyAlignment="1">
      <alignment horizontal="center" vertical="center"/>
    </xf>
    <xf numFmtId="0" fontId="30" fillId="9" borderId="8" xfId="0" applyFont="1" applyFill="1" applyBorder="1" applyAlignment="1">
      <alignment horizontal="center"/>
    </xf>
    <xf numFmtId="0" fontId="30" fillId="9" borderId="9" xfId="0" applyFont="1" applyFill="1" applyBorder="1" applyAlignment="1">
      <alignment horizontal="center"/>
    </xf>
    <xf numFmtId="0" fontId="30" fillId="9" borderId="27" xfId="0" applyFont="1" applyFill="1" applyBorder="1" applyAlignment="1">
      <alignment horizontal="center"/>
    </xf>
    <xf numFmtId="0" fontId="30" fillId="9" borderId="26" xfId="0" applyFont="1" applyFill="1" applyBorder="1" applyAlignment="1">
      <alignment horizontal="center"/>
    </xf>
    <xf numFmtId="0" fontId="30" fillId="9" borderId="12" xfId="0" applyFont="1" applyFill="1" applyBorder="1" applyAlignment="1">
      <alignment horizontal="center"/>
    </xf>
    <xf numFmtId="0" fontId="32" fillId="18" borderId="8" xfId="0" applyFont="1" applyFill="1" applyBorder="1" applyAlignment="1">
      <alignment horizontal="center" vertical="center"/>
    </xf>
    <xf numFmtId="0" fontId="32" fillId="18" borderId="9" xfId="0" applyFont="1" applyFill="1" applyBorder="1" applyAlignment="1">
      <alignment horizontal="center" vertical="center"/>
    </xf>
    <xf numFmtId="0" fontId="32" fillId="18" borderId="27" xfId="0" applyFont="1" applyFill="1" applyBorder="1" applyAlignment="1">
      <alignment horizontal="center" vertical="center"/>
    </xf>
    <xf numFmtId="0" fontId="32" fillId="11" borderId="8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26" xfId="0" applyFont="1" applyFill="1" applyBorder="1" applyAlignment="1">
      <alignment horizontal="center" vertical="center"/>
    </xf>
    <xf numFmtId="0" fontId="32" fillId="15" borderId="26" xfId="0" applyFont="1" applyFill="1" applyBorder="1" applyAlignment="1">
      <alignment horizontal="center" vertical="center"/>
    </xf>
    <xf numFmtId="0" fontId="32" fillId="15" borderId="9" xfId="0" applyFont="1" applyFill="1" applyBorder="1" applyAlignment="1">
      <alignment horizontal="center" vertical="center"/>
    </xf>
    <xf numFmtId="0" fontId="32" fillId="15" borderId="12" xfId="0" applyFont="1" applyFill="1" applyBorder="1" applyAlignment="1">
      <alignment horizontal="center" vertical="center"/>
    </xf>
    <xf numFmtId="0" fontId="32" fillId="15" borderId="8" xfId="0" applyFont="1" applyFill="1" applyBorder="1" applyAlignment="1">
      <alignment horizontal="center" vertical="center"/>
    </xf>
    <xf numFmtId="0" fontId="32" fillId="18" borderId="12" xfId="0" applyFont="1" applyFill="1" applyBorder="1" applyAlignment="1">
      <alignment horizontal="center" vertical="center"/>
    </xf>
    <xf numFmtId="165" fontId="16" fillId="6" borderId="8" xfId="0" applyNumberFormat="1" applyFont="1" applyFill="1" applyBorder="1" applyAlignment="1">
      <alignment horizontal="center" vertical="center"/>
    </xf>
    <xf numFmtId="165" fontId="16" fillId="6" borderId="9" xfId="0" applyNumberFormat="1" applyFont="1" applyFill="1" applyBorder="1" applyAlignment="1">
      <alignment horizontal="center" vertical="center"/>
    </xf>
    <xf numFmtId="165" fontId="16" fillId="6" borderId="1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F2BB8E"/>
      <color rgb="FFFFFFD1"/>
      <color rgb="FFFFFFA7"/>
      <color rgb="FF0000CC"/>
      <color rgb="FFE5B3BE"/>
      <color rgb="FFECF8F8"/>
      <color rgb="FFFC1048"/>
      <color rgb="FFE8E8E8"/>
      <color rgb="FFDCF4F1"/>
      <color rgb="FF4E60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2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111</xdr:col>
      <xdr:colOff>190500</xdr:colOff>
      <xdr:row>0</xdr:row>
      <xdr:rowOff>83820</xdr:rowOff>
    </xdr:from>
    <xdr:to>
      <xdr:col>111</xdr:col>
      <xdr:colOff>1005840</xdr:colOff>
      <xdr:row>1</xdr:row>
      <xdr:rowOff>251460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10800000">
          <a:off x="190500" y="83820"/>
          <a:ext cx="815340" cy="403860"/>
        </a:xfrm>
        <a:prstGeom prst="downArrow">
          <a:avLst/>
        </a:prstGeom>
        <a:solidFill>
          <a:srgbClr val="F2BB8E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FY%202021/CCC+/CCC+%20CY20%20Medicaid%20Operations%20Analysis%20for%20Q3_1202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ll Plans YTD"/>
      <sheetName val="All Plan Quarterly"/>
      <sheetName val="Aetna"/>
      <sheetName val="Anthem"/>
      <sheetName val="Magellan"/>
      <sheetName val="Optima"/>
      <sheetName val="United"/>
      <sheetName val="VaPremier"/>
      <sheetName val="Sheet1"/>
    </sheetNames>
    <sheetDataSet>
      <sheetData sheetId="0">
        <row r="62">
          <cell r="S62">
            <v>2038.036733598444</v>
          </cell>
        </row>
      </sheetData>
      <sheetData sheetId="1" refreshError="1"/>
      <sheetData sheetId="2">
        <row r="16">
          <cell r="E16">
            <v>1981.4407134621645</v>
          </cell>
        </row>
      </sheetData>
      <sheetData sheetId="3">
        <row r="8">
          <cell r="K8">
            <v>207603993.27000007</v>
          </cell>
          <cell r="L8">
            <v>30651743.999999996</v>
          </cell>
        </row>
        <row r="11">
          <cell r="K11">
            <v>-6533333.9900000002</v>
          </cell>
          <cell r="L11">
            <v>-13180093.879999999</v>
          </cell>
        </row>
        <row r="20">
          <cell r="K20">
            <v>0</v>
          </cell>
          <cell r="L20">
            <v>0</v>
          </cell>
        </row>
        <row r="21">
          <cell r="K21">
            <v>822082.06</v>
          </cell>
          <cell r="L21">
            <v>1021124.5800000001</v>
          </cell>
        </row>
        <row r="22">
          <cell r="K22">
            <v>19.62</v>
          </cell>
          <cell r="L22">
            <v>0</v>
          </cell>
        </row>
        <row r="23">
          <cell r="K23">
            <v>204.69</v>
          </cell>
          <cell r="L23">
            <v>14.77</v>
          </cell>
        </row>
        <row r="24">
          <cell r="K24">
            <v>10874877.510000849</v>
          </cell>
          <cell r="L24">
            <v>264.3</v>
          </cell>
        </row>
        <row r="25">
          <cell r="K25">
            <v>2455060.2200000915</v>
          </cell>
          <cell r="L25">
            <v>0</v>
          </cell>
        </row>
        <row r="26">
          <cell r="K26">
            <v>295845.25</v>
          </cell>
          <cell r="L26">
            <v>3933.2799999999997</v>
          </cell>
        </row>
        <row r="27">
          <cell r="K27">
            <v>0</v>
          </cell>
          <cell r="L27">
            <v>0</v>
          </cell>
        </row>
        <row r="28">
          <cell r="K28">
            <v>59738.850000000006</v>
          </cell>
          <cell r="L28">
            <v>12341.57</v>
          </cell>
        </row>
        <row r="29">
          <cell r="K29">
            <v>0</v>
          </cell>
          <cell r="L29">
            <v>0</v>
          </cell>
        </row>
        <row r="30">
          <cell r="K30">
            <v>-1130417.8700000001</v>
          </cell>
          <cell r="L30">
            <v>0</v>
          </cell>
        </row>
        <row r="31">
          <cell r="K31">
            <v>60241.94</v>
          </cell>
          <cell r="L31">
            <v>3998.41</v>
          </cell>
        </row>
        <row r="32">
          <cell r="K32">
            <v>108198811.97</v>
          </cell>
          <cell r="L32">
            <v>13141944.09</v>
          </cell>
        </row>
        <row r="33">
          <cell r="K33">
            <v>45951.46</v>
          </cell>
          <cell r="L33">
            <v>-21729</v>
          </cell>
        </row>
        <row r="34">
          <cell r="K34">
            <v>148485.03</v>
          </cell>
          <cell r="L34">
            <v>1737.29</v>
          </cell>
        </row>
        <row r="35">
          <cell r="K35">
            <v>660617.37</v>
          </cell>
          <cell r="L35">
            <v>4116</v>
          </cell>
        </row>
        <row r="36">
          <cell r="K36">
            <v>256453.2</v>
          </cell>
          <cell r="L36">
            <v>0</v>
          </cell>
        </row>
        <row r="37">
          <cell r="K37">
            <v>74390.080000000002</v>
          </cell>
          <cell r="L37">
            <v>523.08000000000004</v>
          </cell>
        </row>
        <row r="38">
          <cell r="K38">
            <v>318836.46999999997</v>
          </cell>
          <cell r="L38">
            <v>4145</v>
          </cell>
        </row>
        <row r="39">
          <cell r="K39">
            <v>588411.31999999995</v>
          </cell>
          <cell r="L39">
            <v>7180.7300000000005</v>
          </cell>
        </row>
        <row r="40">
          <cell r="K40">
            <v>168361.21000000002</v>
          </cell>
          <cell r="L40">
            <v>0</v>
          </cell>
        </row>
        <row r="41">
          <cell r="K41">
            <v>8592.69</v>
          </cell>
          <cell r="L41">
            <v>266.5</v>
          </cell>
        </row>
        <row r="42">
          <cell r="K42">
            <v>29941.800000000003</v>
          </cell>
          <cell r="L42">
            <v>459.27</v>
          </cell>
        </row>
        <row r="43">
          <cell r="K43">
            <v>0</v>
          </cell>
          <cell r="L43">
            <v>0</v>
          </cell>
        </row>
        <row r="44">
          <cell r="K44">
            <v>400982.5</v>
          </cell>
          <cell r="L44">
            <v>3202.4700000000003</v>
          </cell>
        </row>
        <row r="45">
          <cell r="K45">
            <v>5173.2899999999991</v>
          </cell>
          <cell r="L45">
            <v>132.62</v>
          </cell>
        </row>
        <row r="46">
          <cell r="K46">
            <v>0</v>
          </cell>
          <cell r="L46">
            <v>0</v>
          </cell>
        </row>
        <row r="47">
          <cell r="K47">
            <v>0</v>
          </cell>
          <cell r="L47">
            <v>0</v>
          </cell>
        </row>
        <row r="48">
          <cell r="K48">
            <v>18824483.039999999</v>
          </cell>
          <cell r="L48">
            <v>6138387.3099999996</v>
          </cell>
        </row>
        <row r="49">
          <cell r="K49">
            <v>50.480000000000004</v>
          </cell>
          <cell r="L49">
            <v>0</v>
          </cell>
        </row>
        <row r="50">
          <cell r="K50">
            <v>0</v>
          </cell>
          <cell r="L50">
            <v>0</v>
          </cell>
        </row>
        <row r="51">
          <cell r="K51">
            <v>1846.9</v>
          </cell>
          <cell r="L51">
            <v>0</v>
          </cell>
        </row>
        <row r="52">
          <cell r="K52">
            <v>44.7</v>
          </cell>
          <cell r="L52">
            <v>0</v>
          </cell>
        </row>
        <row r="53">
          <cell r="K53">
            <v>248601.4800000001</v>
          </cell>
          <cell r="L53">
            <v>23732.03</v>
          </cell>
        </row>
        <row r="54">
          <cell r="K54">
            <v>43191.93</v>
          </cell>
          <cell r="L54">
            <v>1180.24</v>
          </cell>
        </row>
        <row r="55">
          <cell r="K55">
            <v>0</v>
          </cell>
          <cell r="L55">
            <v>0</v>
          </cell>
        </row>
        <row r="56">
          <cell r="K56">
            <v>81447.69</v>
          </cell>
          <cell r="L56">
            <v>917.82</v>
          </cell>
        </row>
        <row r="57">
          <cell r="K57">
            <v>5353.17</v>
          </cell>
          <cell r="L57">
            <v>0</v>
          </cell>
        </row>
        <row r="58">
          <cell r="K58">
            <v>1367833.3800000001</v>
          </cell>
          <cell r="L58">
            <v>207869.47999999998</v>
          </cell>
        </row>
        <row r="59">
          <cell r="K59">
            <v>17642687.079999134</v>
          </cell>
          <cell r="L59">
            <v>801292.34000002663</v>
          </cell>
        </row>
        <row r="60">
          <cell r="K60">
            <v>0</v>
          </cell>
        </row>
        <row r="66">
          <cell r="K66">
            <v>53026.826165897022</v>
          </cell>
          <cell r="L66">
            <v>5486.7479573464288</v>
          </cell>
        </row>
        <row r="67">
          <cell r="K67">
            <v>2946859.5258774273</v>
          </cell>
          <cell r="L67">
            <v>304915.01478158135</v>
          </cell>
        </row>
        <row r="68">
          <cell r="K68">
            <v>221689.17059697545</v>
          </cell>
          <cell r="L68">
            <v>22938.438746708318</v>
          </cell>
        </row>
        <row r="69">
          <cell r="K69">
            <v>2276963.3194224392</v>
          </cell>
          <cell r="L69">
            <v>235600.06783563588</v>
          </cell>
        </row>
        <row r="70">
          <cell r="K70">
            <v>534971.95928960992</v>
          </cell>
          <cell r="L70">
            <v>55354.176689489032</v>
          </cell>
        </row>
        <row r="71">
          <cell r="K71">
            <v>0</v>
          </cell>
          <cell r="L71">
            <v>0</v>
          </cell>
        </row>
        <row r="72">
          <cell r="K72">
            <v>0</v>
          </cell>
          <cell r="L72">
            <v>0</v>
          </cell>
        </row>
        <row r="75">
          <cell r="K75">
            <v>7460675.0224978514</v>
          </cell>
          <cell r="L75">
            <v>648281.07750214729</v>
          </cell>
        </row>
        <row r="76">
          <cell r="K76">
            <v>706666.51557913807</v>
          </cell>
          <cell r="L76">
            <v>61404.434420861893</v>
          </cell>
        </row>
        <row r="77">
          <cell r="K77">
            <v>204334.97353978819</v>
          </cell>
          <cell r="L77">
            <v>17755.296460211794</v>
          </cell>
        </row>
        <row r="78">
          <cell r="K78">
            <v>423399.51910826558</v>
          </cell>
          <cell r="L78">
            <v>36790.490891734378</v>
          </cell>
        </row>
        <row r="79">
          <cell r="K79">
            <v>825471.51272641087</v>
          </cell>
          <cell r="L79">
            <v>71727.76727358911</v>
          </cell>
        </row>
        <row r="80">
          <cell r="K80">
            <v>0</v>
          </cell>
          <cell r="L80">
            <v>0</v>
          </cell>
        </row>
        <row r="81">
          <cell r="K81">
            <v>0</v>
          </cell>
          <cell r="L81">
            <v>0</v>
          </cell>
        </row>
        <row r="82">
          <cell r="K82">
            <v>0</v>
          </cell>
          <cell r="L82">
            <v>0</v>
          </cell>
        </row>
        <row r="83">
          <cell r="K83">
            <v>0</v>
          </cell>
          <cell r="L83">
            <v>0</v>
          </cell>
        </row>
        <row r="84">
          <cell r="K84">
            <v>0</v>
          </cell>
          <cell r="L84">
            <v>0</v>
          </cell>
        </row>
        <row r="85">
          <cell r="K85">
            <v>0</v>
          </cell>
          <cell r="L85">
            <v>0</v>
          </cell>
        </row>
        <row r="86">
          <cell r="K86">
            <v>35291.113981999995</v>
          </cell>
          <cell r="L86">
            <v>0</v>
          </cell>
        </row>
        <row r="87">
          <cell r="K87">
            <v>11340.271841</v>
          </cell>
          <cell r="L87">
            <v>0</v>
          </cell>
        </row>
        <row r="88">
          <cell r="K88">
            <v>7198.27</v>
          </cell>
          <cell r="L88">
            <v>0</v>
          </cell>
        </row>
        <row r="89">
          <cell r="K89">
            <v>0</v>
          </cell>
          <cell r="L89">
            <v>0</v>
          </cell>
        </row>
        <row r="90">
          <cell r="K90">
            <v>0</v>
          </cell>
          <cell r="L90">
            <v>0</v>
          </cell>
        </row>
        <row r="91">
          <cell r="K91">
            <v>85936.989999999991</v>
          </cell>
          <cell r="L91">
            <v>12866.490000000002</v>
          </cell>
        </row>
        <row r="92">
          <cell r="K92">
            <v>1306780.44</v>
          </cell>
          <cell r="L92">
            <v>0</v>
          </cell>
        </row>
        <row r="93">
          <cell r="K93">
            <v>-13563914.318688765</v>
          </cell>
          <cell r="L93">
            <v>-1442147.0444439529</v>
          </cell>
        </row>
        <row r="94">
          <cell r="K94">
            <v>165666.07</v>
          </cell>
          <cell r="L94">
            <v>22260.28</v>
          </cell>
        </row>
        <row r="98">
          <cell r="K98">
            <v>0</v>
          </cell>
          <cell r="L98">
            <v>0</v>
          </cell>
        </row>
        <row r="99">
          <cell r="K99">
            <v>0</v>
          </cell>
          <cell r="L99">
            <v>0</v>
          </cell>
        </row>
        <row r="100">
          <cell r="K100">
            <v>0</v>
          </cell>
          <cell r="L100">
            <v>0</v>
          </cell>
        </row>
        <row r="105">
          <cell r="K105">
            <v>1852638</v>
          </cell>
          <cell r="L105">
            <v>0</v>
          </cell>
        </row>
        <row r="106">
          <cell r="K106">
            <v>12325373.35</v>
          </cell>
          <cell r="L106">
            <v>0</v>
          </cell>
        </row>
        <row r="107">
          <cell r="K107">
            <v>0</v>
          </cell>
          <cell r="L107">
            <v>0</v>
          </cell>
        </row>
        <row r="110">
          <cell r="K110">
            <v>33992</v>
          </cell>
          <cell r="L110">
            <v>5004</v>
          </cell>
        </row>
        <row r="111">
          <cell r="K111">
            <v>101477</v>
          </cell>
          <cell r="L111">
            <v>14874</v>
          </cell>
        </row>
      </sheetData>
      <sheetData sheetId="4">
        <row r="8">
          <cell r="K8">
            <v>391071538.87999988</v>
          </cell>
          <cell r="L8">
            <v>65220684.480000004</v>
          </cell>
        </row>
        <row r="11">
          <cell r="K11">
            <v>-15606447.240000006</v>
          </cell>
          <cell r="L11">
            <v>-10404324.68</v>
          </cell>
        </row>
        <row r="20">
          <cell r="K20">
            <v>1912738.1627004049</v>
          </cell>
          <cell r="L20">
            <v>11553.795141890714</v>
          </cell>
        </row>
        <row r="21">
          <cell r="K21">
            <v>1850044.0733866165</v>
          </cell>
          <cell r="L21">
            <v>2465041.2860879833</v>
          </cell>
        </row>
        <row r="22">
          <cell r="K22">
            <v>12162.654751499591</v>
          </cell>
          <cell r="L22">
            <v>62.03519570600605</v>
          </cell>
        </row>
        <row r="23">
          <cell r="K23">
            <v>17629294.040644623</v>
          </cell>
          <cell r="L23">
            <v>2167457.1394432713</v>
          </cell>
        </row>
        <row r="24">
          <cell r="K24">
            <v>19754916.81305724</v>
          </cell>
          <cell r="L24">
            <v>582306.75175163138</v>
          </cell>
        </row>
        <row r="25">
          <cell r="K25">
            <v>7904124.8513996387</v>
          </cell>
          <cell r="L25">
            <v>183517.26976723867</v>
          </cell>
        </row>
        <row r="26">
          <cell r="K26">
            <v>6978595.2651448315</v>
          </cell>
          <cell r="L26">
            <v>1020122.8599569211</v>
          </cell>
        </row>
        <row r="27">
          <cell r="K27">
            <v>445454.21450414829</v>
          </cell>
          <cell r="L27">
            <v>0</v>
          </cell>
        </row>
        <row r="28">
          <cell r="K28">
            <v>266052.73033519916</v>
          </cell>
          <cell r="L28">
            <v>129497.63220776917</v>
          </cell>
        </row>
        <row r="29">
          <cell r="K29">
            <v>2739362.6238916232</v>
          </cell>
          <cell r="L29">
            <v>568330.23135628249</v>
          </cell>
        </row>
        <row r="30">
          <cell r="K30">
            <v>3229940.1176742078</v>
          </cell>
          <cell r="L30">
            <v>114756.34430123237</v>
          </cell>
        </row>
        <row r="31">
          <cell r="K31">
            <v>125204.98909845336</v>
          </cell>
          <cell r="L31">
            <v>39427.995457123143</v>
          </cell>
        </row>
        <row r="32">
          <cell r="K32">
            <v>28651961.146741413</v>
          </cell>
          <cell r="L32">
            <v>6539808.6476795394</v>
          </cell>
        </row>
        <row r="33">
          <cell r="K33">
            <v>1974608.9103098921</v>
          </cell>
          <cell r="L33">
            <v>1387758.6837943746</v>
          </cell>
        </row>
        <row r="34">
          <cell r="K34">
            <v>1420033.4174163141</v>
          </cell>
          <cell r="L34">
            <v>611070.78612580663</v>
          </cell>
        </row>
        <row r="35">
          <cell r="K35">
            <v>2119173.842410611</v>
          </cell>
          <cell r="L35">
            <v>12212.651698029542</v>
          </cell>
        </row>
        <row r="36">
          <cell r="K36">
            <v>522757.98016444489</v>
          </cell>
          <cell r="L36">
            <v>0</v>
          </cell>
        </row>
        <row r="37">
          <cell r="K37">
            <v>1908653.5031296974</v>
          </cell>
          <cell r="L37">
            <v>26985.787509605707</v>
          </cell>
        </row>
        <row r="38">
          <cell r="K38">
            <v>999636.1251875367</v>
          </cell>
          <cell r="L38">
            <v>3974.0180436449391</v>
          </cell>
        </row>
        <row r="39">
          <cell r="K39">
            <v>1756645.1529310639</v>
          </cell>
          <cell r="L39">
            <v>16171.26366685122</v>
          </cell>
        </row>
        <row r="40">
          <cell r="K40">
            <v>60985593.031492762</v>
          </cell>
          <cell r="L40">
            <v>1647815.8814245015</v>
          </cell>
        </row>
        <row r="41">
          <cell r="K41">
            <v>1457587.7937886363</v>
          </cell>
          <cell r="L41">
            <v>49093.733557115564</v>
          </cell>
        </row>
        <row r="42">
          <cell r="K42">
            <v>2207327.7134031355</v>
          </cell>
          <cell r="L42">
            <v>1067043.189444327</v>
          </cell>
        </row>
        <row r="43">
          <cell r="K43">
            <v>43860.59609279201</v>
          </cell>
          <cell r="L43">
            <v>14708.538244700241</v>
          </cell>
        </row>
        <row r="44">
          <cell r="K44">
            <v>16161479.058546357</v>
          </cell>
          <cell r="L44">
            <v>5573046.831726375</v>
          </cell>
        </row>
        <row r="45">
          <cell r="K45">
            <v>211369.1591445799</v>
          </cell>
          <cell r="L45">
            <v>153102.14518951913</v>
          </cell>
        </row>
        <row r="46">
          <cell r="K46">
            <v>40392321.042043351</v>
          </cell>
          <cell r="L46">
            <v>1175383.6312077446</v>
          </cell>
        </row>
        <row r="47">
          <cell r="K47">
            <v>6450534.2033800362</v>
          </cell>
          <cell r="L47">
            <v>0</v>
          </cell>
        </row>
        <row r="48">
          <cell r="K48">
            <v>37495493.460000001</v>
          </cell>
          <cell r="L48">
            <v>13607910.510000004</v>
          </cell>
        </row>
        <row r="49">
          <cell r="K49">
            <v>7399.5182113551709</v>
          </cell>
          <cell r="L49">
            <v>7120.6163837168679</v>
          </cell>
        </row>
        <row r="50">
          <cell r="K50">
            <v>-1531.3311393719853</v>
          </cell>
          <cell r="L50">
            <v>1005.5372557153817</v>
          </cell>
        </row>
        <row r="51">
          <cell r="K51">
            <v>32242.731510537255</v>
          </cell>
          <cell r="L51">
            <v>13784.989319834036</v>
          </cell>
        </row>
        <row r="52">
          <cell r="K52">
            <v>8738.8457429457794</v>
          </cell>
          <cell r="L52">
            <v>28074.295667502392</v>
          </cell>
        </row>
        <row r="53">
          <cell r="K53">
            <v>3294344.5154079678</v>
          </cell>
          <cell r="L53">
            <v>1132950.51539492</v>
          </cell>
        </row>
        <row r="54">
          <cell r="K54">
            <v>7391410.4060518984</v>
          </cell>
          <cell r="L54">
            <v>3215135.9417414241</v>
          </cell>
        </row>
        <row r="55">
          <cell r="K55">
            <v>21303596.1835141</v>
          </cell>
          <cell r="L55">
            <v>207149.76833394039</v>
          </cell>
        </row>
        <row r="56">
          <cell r="K56">
            <v>7975786.825730646</v>
          </cell>
          <cell r="L56">
            <v>2923430.447906456</v>
          </cell>
        </row>
        <row r="57">
          <cell r="K57">
            <v>561041.21318559581</v>
          </cell>
          <cell r="L57">
            <v>193474.37159047663</v>
          </cell>
        </row>
        <row r="58">
          <cell r="K58">
            <v>363852.45501305931</v>
          </cell>
          <cell r="L58">
            <v>4349938.2114268281</v>
          </cell>
        </row>
        <row r="59">
          <cell r="K59">
            <v>0</v>
          </cell>
          <cell r="L59">
            <v>0</v>
          </cell>
        </row>
        <row r="60">
          <cell r="K60">
            <v>24110.86</v>
          </cell>
          <cell r="L60">
            <v>6013.38</v>
          </cell>
        </row>
        <row r="62">
          <cell r="K62">
            <v>3072352.95</v>
          </cell>
          <cell r="L62">
            <v>85367.169999999984</v>
          </cell>
        </row>
        <row r="66">
          <cell r="K66">
            <v>2086017.2441115309</v>
          </cell>
          <cell r="L66">
            <v>439614.4194649618</v>
          </cell>
        </row>
        <row r="67">
          <cell r="K67">
            <v>1905838.0739207473</v>
          </cell>
          <cell r="L67">
            <v>380165.04965146998</v>
          </cell>
        </row>
        <row r="68">
          <cell r="K68">
            <v>2035618.0227437457</v>
          </cell>
          <cell r="L68">
            <v>431167.77999830461</v>
          </cell>
        </row>
        <row r="69">
          <cell r="K69">
            <v>1694675.9590028226</v>
          </cell>
          <cell r="L69">
            <v>290005.96195732488</v>
          </cell>
        </row>
        <row r="70">
          <cell r="K70">
            <v>1855318.8084145626</v>
          </cell>
          <cell r="L70">
            <v>301048.51851165586</v>
          </cell>
        </row>
        <row r="71">
          <cell r="K71">
            <v>0</v>
          </cell>
          <cell r="L71">
            <v>0</v>
          </cell>
        </row>
        <row r="72">
          <cell r="K72">
            <v>0</v>
          </cell>
          <cell r="L72">
            <v>0</v>
          </cell>
        </row>
        <row r="75">
          <cell r="K75">
            <v>433821.5614687535</v>
          </cell>
          <cell r="L75">
            <v>100228.53773247595</v>
          </cell>
        </row>
        <row r="76">
          <cell r="K76">
            <v>294203.73325711675</v>
          </cell>
          <cell r="L76">
            <v>46463.366525254976</v>
          </cell>
        </row>
        <row r="77">
          <cell r="K77">
            <v>189688.39932457369</v>
          </cell>
          <cell r="L77">
            <v>31486.77407801825</v>
          </cell>
        </row>
        <row r="78">
          <cell r="K78">
            <v>1120383.2031736081</v>
          </cell>
          <cell r="L78">
            <v>177307.07694948179</v>
          </cell>
        </row>
        <row r="79">
          <cell r="K79">
            <v>947300.18734686868</v>
          </cell>
          <cell r="L79">
            <v>162439.37529593281</v>
          </cell>
        </row>
        <row r="80">
          <cell r="K80">
            <v>371713.31688990531</v>
          </cell>
          <cell r="L80">
            <v>60911.828677596612</v>
          </cell>
        </row>
        <row r="81">
          <cell r="K81">
            <v>1228539.3657633979</v>
          </cell>
          <cell r="L81">
            <v>271947.35914973891</v>
          </cell>
        </row>
        <row r="82">
          <cell r="K82">
            <v>1104500.2122134096</v>
          </cell>
          <cell r="L82">
            <v>180607.78281987103</v>
          </cell>
        </row>
        <row r="83">
          <cell r="K83">
            <v>0</v>
          </cell>
          <cell r="L83">
            <v>0</v>
          </cell>
        </row>
        <row r="84">
          <cell r="K84">
            <v>2.4844600000000128</v>
          </cell>
          <cell r="L84">
            <v>0.37884000000000029</v>
          </cell>
        </row>
        <row r="85">
          <cell r="K85">
            <v>2209879.061870716</v>
          </cell>
          <cell r="L85">
            <v>477307.15794808866</v>
          </cell>
        </row>
        <row r="86">
          <cell r="K86">
            <v>59469.290874791615</v>
          </cell>
          <cell r="L86">
            <v>8682.2719827414767</v>
          </cell>
        </row>
        <row r="87">
          <cell r="K87">
            <v>6187.0484312612807</v>
          </cell>
          <cell r="L87">
            <v>903.28363530856836</v>
          </cell>
        </row>
        <row r="88">
          <cell r="K88">
            <v>9230.1873310803639</v>
          </cell>
          <cell r="L88">
            <v>1347.5694039940954</v>
          </cell>
        </row>
        <row r="89">
          <cell r="K89">
            <v>164257.1</v>
          </cell>
          <cell r="L89">
            <v>9357.9900000000016</v>
          </cell>
        </row>
        <row r="90">
          <cell r="K90">
            <v>0</v>
          </cell>
          <cell r="L90">
            <v>0</v>
          </cell>
        </row>
        <row r="91">
          <cell r="K91">
            <v>727360.8899999999</v>
          </cell>
          <cell r="L91">
            <v>245971.39999999997</v>
          </cell>
        </row>
        <row r="92">
          <cell r="K92">
            <v>2087741.7600000002</v>
          </cell>
          <cell r="L92">
            <v>107276.29000000001</v>
          </cell>
        </row>
        <row r="93">
          <cell r="K93">
            <v>175131.24000000209</v>
          </cell>
          <cell r="L93">
            <v>887782.21</v>
          </cell>
        </row>
        <row r="94">
          <cell r="K94">
            <v>0</v>
          </cell>
          <cell r="L94">
            <v>0</v>
          </cell>
        </row>
        <row r="98">
          <cell r="K98">
            <v>0</v>
          </cell>
          <cell r="L98">
            <v>0</v>
          </cell>
        </row>
        <row r="99">
          <cell r="K99">
            <v>0</v>
          </cell>
          <cell r="L99">
            <v>0</v>
          </cell>
        </row>
        <row r="100">
          <cell r="K100">
            <v>0</v>
          </cell>
          <cell r="L100">
            <v>0</v>
          </cell>
        </row>
        <row r="105">
          <cell r="K105">
            <v>4156257.4316742243</v>
          </cell>
          <cell r="L105">
            <v>617346.97</v>
          </cell>
        </row>
        <row r="106">
          <cell r="K106">
            <v>0</v>
          </cell>
          <cell r="L106">
            <v>0</v>
          </cell>
        </row>
        <row r="107">
          <cell r="K107">
            <v>218787.33634650163</v>
          </cell>
          <cell r="L107">
            <v>-251408.03468076047</v>
          </cell>
        </row>
        <row r="110">
          <cell r="K110">
            <v>60818</v>
          </cell>
          <cell r="L110">
            <v>7010</v>
          </cell>
        </row>
        <row r="111">
          <cell r="K111">
            <v>189298</v>
          </cell>
          <cell r="L111">
            <v>30874</v>
          </cell>
        </row>
      </sheetData>
      <sheetData sheetId="5">
        <row r="8">
          <cell r="K8">
            <v>125225609.93000007</v>
          </cell>
          <cell r="L8">
            <v>26279874.390000008</v>
          </cell>
        </row>
        <row r="14">
          <cell r="K14">
            <v>9044228.329106506</v>
          </cell>
          <cell r="L14">
            <v>38432.170893491013</v>
          </cell>
        </row>
        <row r="20">
          <cell r="K20">
            <v>53692.020610376145</v>
          </cell>
          <cell r="L20">
            <v>-46.297628255764607</v>
          </cell>
        </row>
        <row r="21">
          <cell r="K21">
            <v>742503.21138862404</v>
          </cell>
          <cell r="L21">
            <v>1032360.7460009013</v>
          </cell>
        </row>
        <row r="22">
          <cell r="K22">
            <v>813.37114954773142</v>
          </cell>
          <cell r="L22">
            <v>171.43267218247817</v>
          </cell>
        </row>
        <row r="23">
          <cell r="K23">
            <v>8129483.5781116374</v>
          </cell>
          <cell r="L23">
            <v>2393367.4945269786</v>
          </cell>
        </row>
        <row r="24">
          <cell r="K24">
            <v>6022103.6158182286</v>
          </cell>
          <cell r="L24">
            <v>171341.76016423939</v>
          </cell>
        </row>
        <row r="25">
          <cell r="K25">
            <v>1282321.9088722395</v>
          </cell>
          <cell r="L25">
            <v>38132.471305158666</v>
          </cell>
        </row>
        <row r="26">
          <cell r="K26">
            <v>998756.13503249502</v>
          </cell>
          <cell r="L26">
            <v>285569.08004509949</v>
          </cell>
        </row>
        <row r="27">
          <cell r="K27">
            <v>39794.256975074255</v>
          </cell>
          <cell r="L27">
            <v>0</v>
          </cell>
        </row>
        <row r="28">
          <cell r="K28">
            <v>36200.198915076326</v>
          </cell>
          <cell r="L28">
            <v>33096.491901547532</v>
          </cell>
        </row>
        <row r="29">
          <cell r="K29">
            <v>41174.753736821003</v>
          </cell>
          <cell r="L29">
            <v>179291.77465201635</v>
          </cell>
        </row>
        <row r="30">
          <cell r="K30">
            <v>199535.97526322323</v>
          </cell>
          <cell r="L30">
            <v>93821.671620654291</v>
          </cell>
        </row>
        <row r="31">
          <cell r="K31">
            <v>52426.598431660095</v>
          </cell>
          <cell r="L31">
            <v>0</v>
          </cell>
        </row>
        <row r="32">
          <cell r="K32">
            <v>5353915.0771600232</v>
          </cell>
          <cell r="L32">
            <v>3537651.0045892829</v>
          </cell>
        </row>
        <row r="33">
          <cell r="K33">
            <v>981084.89691578248</v>
          </cell>
          <cell r="L33">
            <v>658827.91704348708</v>
          </cell>
        </row>
        <row r="34">
          <cell r="K34">
            <v>386792.22402641946</v>
          </cell>
          <cell r="L34">
            <v>295714.42548135732</v>
          </cell>
        </row>
        <row r="35">
          <cell r="K35">
            <v>539251.82515230251</v>
          </cell>
          <cell r="L35">
            <v>4152.1157890067097</v>
          </cell>
        </row>
        <row r="36">
          <cell r="K36">
            <v>203769.5003821014</v>
          </cell>
          <cell r="L36">
            <v>2224.8263828546237</v>
          </cell>
        </row>
        <row r="37">
          <cell r="K37">
            <v>940079.78902505687</v>
          </cell>
          <cell r="L37">
            <v>6107.5305587159946</v>
          </cell>
        </row>
        <row r="38">
          <cell r="K38">
            <v>21050.740856934804</v>
          </cell>
          <cell r="L38">
            <v>189.84816524770224</v>
          </cell>
        </row>
        <row r="39">
          <cell r="K39">
            <v>253201.57205297134</v>
          </cell>
          <cell r="L39">
            <v>2901.5443084073222</v>
          </cell>
        </row>
        <row r="40">
          <cell r="K40">
            <v>48684623.940931112</v>
          </cell>
          <cell r="L40">
            <v>1936666.4247399219</v>
          </cell>
        </row>
        <row r="41">
          <cell r="K41">
            <v>208681.36494943034</v>
          </cell>
          <cell r="L41">
            <v>33309.327247364345</v>
          </cell>
        </row>
        <row r="42">
          <cell r="K42">
            <v>992273.09259447036</v>
          </cell>
          <cell r="L42">
            <v>690628.28412647941</v>
          </cell>
        </row>
        <row r="43">
          <cell r="K43">
            <v>-693.23286988971086</v>
          </cell>
          <cell r="L43">
            <v>10853.093691587233</v>
          </cell>
        </row>
        <row r="44">
          <cell r="K44">
            <v>2967117.3115945552</v>
          </cell>
          <cell r="L44">
            <v>2276572.1243512169</v>
          </cell>
        </row>
        <row r="45">
          <cell r="K45">
            <v>30147.553749392202</v>
          </cell>
          <cell r="L45">
            <v>14003.365177804</v>
          </cell>
        </row>
        <row r="46">
          <cell r="K46">
            <v>6840844.8764551263</v>
          </cell>
          <cell r="L46">
            <v>173902.02421717561</v>
          </cell>
        </row>
        <row r="47">
          <cell r="K47">
            <v>991939.52916092984</v>
          </cell>
          <cell r="L47">
            <v>21768.510688994196</v>
          </cell>
        </row>
        <row r="48">
          <cell r="K48">
            <v>10089119.299939997</v>
          </cell>
          <cell r="L48">
            <v>4160113.6700000046</v>
          </cell>
        </row>
        <row r="49">
          <cell r="K49">
            <v>2719.8911296573415</v>
          </cell>
          <cell r="L49">
            <v>2392.3340112114479</v>
          </cell>
        </row>
        <row r="50">
          <cell r="K50">
            <v>1131.7662279169435</v>
          </cell>
          <cell r="L50">
            <v>-41.152467746992329</v>
          </cell>
        </row>
        <row r="51">
          <cell r="K51">
            <v>22429.434403469226</v>
          </cell>
          <cell r="L51">
            <v>812.5379296021149</v>
          </cell>
        </row>
        <row r="52">
          <cell r="K52">
            <v>-19.358113378988264</v>
          </cell>
          <cell r="L52">
            <v>1703.6421255882706</v>
          </cell>
        </row>
        <row r="53">
          <cell r="K53">
            <v>459049.04765287717</v>
          </cell>
          <cell r="L53">
            <v>326516.92057582957</v>
          </cell>
        </row>
        <row r="54">
          <cell r="K54">
            <v>3911663.6483214153</v>
          </cell>
          <cell r="L54">
            <v>1102022.57579664</v>
          </cell>
        </row>
        <row r="55">
          <cell r="K55">
            <v>0</v>
          </cell>
          <cell r="L55">
            <v>0</v>
          </cell>
        </row>
        <row r="56">
          <cell r="K56">
            <v>1239654.8732609404</v>
          </cell>
          <cell r="L56">
            <v>364282.19360301644</v>
          </cell>
        </row>
        <row r="57">
          <cell r="K57">
            <v>173117.218627361</v>
          </cell>
          <cell r="L57">
            <v>85562.947723175865</v>
          </cell>
        </row>
        <row r="58">
          <cell r="K58">
            <v>1812859.8940847651</v>
          </cell>
          <cell r="L58">
            <v>384081.11066641333</v>
          </cell>
        </row>
        <row r="59">
          <cell r="K59">
            <v>6561318.8729814962</v>
          </cell>
          <cell r="L59">
            <v>3414164.915608705</v>
          </cell>
        </row>
        <row r="60">
          <cell r="K60">
            <v>68304.586609958918</v>
          </cell>
          <cell r="L60">
            <v>18273.043615086521</v>
          </cell>
        </row>
        <row r="66">
          <cell r="K66">
            <v>2497346.8660874628</v>
          </cell>
          <cell r="L66">
            <v>451105.91168196977</v>
          </cell>
        </row>
        <row r="67">
          <cell r="K67">
            <v>579522.33029349032</v>
          </cell>
          <cell r="L67">
            <v>104992.23328603848</v>
          </cell>
        </row>
        <row r="68">
          <cell r="K68">
            <v>77944.496193875617</v>
          </cell>
          <cell r="L68">
            <v>14227.167414145886</v>
          </cell>
        </row>
        <row r="69">
          <cell r="K69">
            <v>116262.18163822498</v>
          </cell>
          <cell r="L69">
            <v>20974.266178129059</v>
          </cell>
        </row>
        <row r="70">
          <cell r="K70">
            <v>22486.754007374126</v>
          </cell>
          <cell r="L70">
            <v>4401.6489331722296</v>
          </cell>
        </row>
        <row r="71">
          <cell r="K71">
            <v>0</v>
          </cell>
          <cell r="L71">
            <v>0</v>
          </cell>
        </row>
        <row r="72">
          <cell r="K72">
            <v>0</v>
          </cell>
          <cell r="L72">
            <v>0</v>
          </cell>
        </row>
        <row r="75">
          <cell r="K75">
            <v>426628.20258447062</v>
          </cell>
          <cell r="L75">
            <v>75898.952206746471</v>
          </cell>
        </row>
        <row r="76">
          <cell r="K76">
            <v>207982.02631465258</v>
          </cell>
          <cell r="L76">
            <v>36678.11725708122</v>
          </cell>
        </row>
        <row r="77">
          <cell r="K77">
            <v>102881.90802509681</v>
          </cell>
          <cell r="L77">
            <v>18541.391934440573</v>
          </cell>
        </row>
        <row r="78">
          <cell r="K78">
            <v>0</v>
          </cell>
          <cell r="L78">
            <v>0</v>
          </cell>
        </row>
        <row r="79">
          <cell r="K79">
            <v>316251.36912729836</v>
          </cell>
          <cell r="L79">
            <v>59416.809668659786</v>
          </cell>
        </row>
        <row r="80">
          <cell r="K80">
            <v>68490.726830057334</v>
          </cell>
          <cell r="L80">
            <v>12313.868503332658</v>
          </cell>
        </row>
        <row r="81">
          <cell r="K81">
            <v>0</v>
          </cell>
          <cell r="L81">
            <v>0</v>
          </cell>
        </row>
        <row r="82">
          <cell r="K82">
            <v>0</v>
          </cell>
          <cell r="L82">
            <v>0</v>
          </cell>
        </row>
        <row r="83">
          <cell r="K83">
            <v>0</v>
          </cell>
          <cell r="L83">
            <v>0</v>
          </cell>
        </row>
        <row r="84">
          <cell r="K84">
            <v>734257.35819194186</v>
          </cell>
          <cell r="L84">
            <v>132351.22634751248</v>
          </cell>
        </row>
        <row r="85">
          <cell r="K85">
            <v>3614668.1282220092</v>
          </cell>
          <cell r="L85">
            <v>643728.37549129571</v>
          </cell>
        </row>
        <row r="86">
          <cell r="K86">
            <v>0</v>
          </cell>
          <cell r="L86">
            <v>0</v>
          </cell>
        </row>
        <row r="87">
          <cell r="K87">
            <v>5541.8863766556333</v>
          </cell>
          <cell r="L87">
            <v>931.37515788904363</v>
          </cell>
        </row>
        <row r="88">
          <cell r="K88">
            <v>19200.55678048759</v>
          </cell>
          <cell r="L88">
            <v>3913.2420865367567</v>
          </cell>
        </row>
        <row r="89">
          <cell r="K89">
            <v>0</v>
          </cell>
          <cell r="L89">
            <v>0</v>
          </cell>
        </row>
        <row r="90">
          <cell r="K90">
            <v>0</v>
          </cell>
          <cell r="L90">
            <v>0</v>
          </cell>
        </row>
        <row r="91">
          <cell r="K91">
            <v>187932.23054866947</v>
          </cell>
          <cell r="L91">
            <v>33185.559451330482</v>
          </cell>
        </row>
        <row r="92">
          <cell r="K92">
            <v>421653.83413947595</v>
          </cell>
          <cell r="L92">
            <v>78368.070100219178</v>
          </cell>
        </row>
        <row r="93">
          <cell r="K93">
            <v>702214.9079941716</v>
          </cell>
          <cell r="L93">
            <v>4395.8436811575666</v>
          </cell>
        </row>
        <row r="94">
          <cell r="K94">
            <v>3012769.761554094</v>
          </cell>
          <cell r="L94">
            <v>542338.33715449204</v>
          </cell>
        </row>
        <row r="98">
          <cell r="K98">
            <v>0</v>
          </cell>
          <cell r="L98">
            <v>0</v>
          </cell>
        </row>
        <row r="99">
          <cell r="K99">
            <v>0</v>
          </cell>
          <cell r="L99">
            <v>0</v>
          </cell>
        </row>
        <row r="100">
          <cell r="K100">
            <v>0</v>
          </cell>
          <cell r="L100">
            <v>0</v>
          </cell>
        </row>
        <row r="105">
          <cell r="K105">
            <v>6464497.8800000027</v>
          </cell>
          <cell r="L105">
            <v>3374896.9400000004</v>
          </cell>
        </row>
        <row r="106">
          <cell r="K106">
            <v>0</v>
          </cell>
          <cell r="L106">
            <v>0</v>
          </cell>
        </row>
        <row r="107">
          <cell r="K107">
            <v>96820.992981495656</v>
          </cell>
          <cell r="L107">
            <v>39267.975608705026</v>
          </cell>
        </row>
        <row r="110">
          <cell r="K110">
            <v>21000</v>
          </cell>
          <cell r="L110">
            <v>3790.3333333333335</v>
          </cell>
        </row>
        <row r="111">
          <cell r="K111">
            <v>63000</v>
          </cell>
          <cell r="L111">
            <v>11371</v>
          </cell>
        </row>
      </sheetData>
      <sheetData sheetId="6">
        <row r="8">
          <cell r="K8">
            <v>220407918.26383567</v>
          </cell>
          <cell r="L8">
            <v>34259481.036164366</v>
          </cell>
        </row>
        <row r="20">
          <cell r="K20">
            <v>53646.977471498089</v>
          </cell>
          <cell r="L20">
            <v>0</v>
          </cell>
        </row>
        <row r="21">
          <cell r="K21">
            <v>1724011.348479466</v>
          </cell>
          <cell r="L21">
            <v>1148194.382817219</v>
          </cell>
        </row>
        <row r="22">
          <cell r="K22">
            <v>43980.915648894086</v>
          </cell>
          <cell r="L22">
            <v>1862.5024907349052</v>
          </cell>
        </row>
        <row r="23">
          <cell r="K23">
            <v>20690712.245055333</v>
          </cell>
          <cell r="L23">
            <v>2839071.0578635959</v>
          </cell>
        </row>
        <row r="24">
          <cell r="K24">
            <v>16365972.491826676</v>
          </cell>
          <cell r="L24">
            <v>582612.13073603855</v>
          </cell>
        </row>
        <row r="25">
          <cell r="K25">
            <v>3696578.3090767316</v>
          </cell>
          <cell r="L25">
            <v>140063.52657710799</v>
          </cell>
        </row>
        <row r="26">
          <cell r="K26">
            <v>6165924.9134470383</v>
          </cell>
          <cell r="L26">
            <v>681336.0472615402</v>
          </cell>
        </row>
        <row r="27">
          <cell r="K27">
            <v>251400.40337522619</v>
          </cell>
          <cell r="L27">
            <v>0</v>
          </cell>
        </row>
        <row r="28">
          <cell r="K28">
            <v>31441.427974055881</v>
          </cell>
          <cell r="L28">
            <v>15822.714014110195</v>
          </cell>
        </row>
        <row r="29">
          <cell r="K29">
            <v>5167316.6245599035</v>
          </cell>
          <cell r="L29">
            <v>962305.00250942796</v>
          </cell>
        </row>
        <row r="30">
          <cell r="K30">
            <v>407644.88717986457</v>
          </cell>
          <cell r="L30">
            <v>59530.700823990745</v>
          </cell>
        </row>
        <row r="31">
          <cell r="K31">
            <v>201317.27555768556</v>
          </cell>
          <cell r="L31">
            <v>34291.598934635491</v>
          </cell>
        </row>
        <row r="32">
          <cell r="K32">
            <v>23433386.011512551</v>
          </cell>
          <cell r="L32">
            <v>6765793.4704921888</v>
          </cell>
        </row>
        <row r="33">
          <cell r="K33">
            <v>2074955.8373308836</v>
          </cell>
          <cell r="L33">
            <v>954847.46953545965</v>
          </cell>
        </row>
        <row r="34">
          <cell r="K34">
            <v>1152136.5477638943</v>
          </cell>
          <cell r="L34">
            <v>421274.22553280857</v>
          </cell>
        </row>
        <row r="35">
          <cell r="K35">
            <v>1050407.5955592401</v>
          </cell>
          <cell r="L35">
            <v>16597.777048224198</v>
          </cell>
        </row>
        <row r="36">
          <cell r="K36">
            <v>398910.70352021512</v>
          </cell>
          <cell r="L36">
            <v>0</v>
          </cell>
        </row>
        <row r="37">
          <cell r="K37">
            <v>1471354.8165925334</v>
          </cell>
          <cell r="L37">
            <v>13891.079124267533</v>
          </cell>
        </row>
        <row r="38">
          <cell r="K38">
            <v>1211214.2818780045</v>
          </cell>
          <cell r="L38">
            <v>9668.9660049258364</v>
          </cell>
        </row>
        <row r="39">
          <cell r="K39">
            <v>1487337.1641854856</v>
          </cell>
          <cell r="L39">
            <v>11209.329305274883</v>
          </cell>
        </row>
        <row r="40">
          <cell r="K40">
            <v>37755482.05711256</v>
          </cell>
          <cell r="L40">
            <v>1689412.2920141525</v>
          </cell>
        </row>
        <row r="41">
          <cell r="K41">
            <v>522629.41697421734</v>
          </cell>
          <cell r="L41">
            <v>15596.509289204516</v>
          </cell>
        </row>
        <row r="42">
          <cell r="K42">
            <v>1707944.1151737045</v>
          </cell>
          <cell r="L42">
            <v>561975.36480284994</v>
          </cell>
        </row>
        <row r="43">
          <cell r="K43">
            <v>44700.692053493767</v>
          </cell>
          <cell r="L43">
            <v>10986.457424288366</v>
          </cell>
        </row>
        <row r="44">
          <cell r="K44">
            <v>11669618.219670456</v>
          </cell>
          <cell r="L44">
            <v>3428367.1267054551</v>
          </cell>
        </row>
        <row r="45">
          <cell r="K45">
            <v>488799.13293407636</v>
          </cell>
          <cell r="L45">
            <v>350493.06532328011</v>
          </cell>
        </row>
        <row r="46">
          <cell r="K46">
            <v>14579156.143061176</v>
          </cell>
          <cell r="L46">
            <v>0</v>
          </cell>
        </row>
        <row r="47">
          <cell r="K47">
            <v>1745230.676239976</v>
          </cell>
          <cell r="L47">
            <v>0</v>
          </cell>
        </row>
        <row r="48">
          <cell r="K48">
            <v>28473064.815857254</v>
          </cell>
          <cell r="L48">
            <v>6695768.8141427524</v>
          </cell>
        </row>
        <row r="49">
          <cell r="K49">
            <v>12317.194487008075</v>
          </cell>
          <cell r="L49">
            <v>12833.260184021432</v>
          </cell>
        </row>
        <row r="50">
          <cell r="K50">
            <v>203.46422716786196</v>
          </cell>
          <cell r="L50">
            <v>0</v>
          </cell>
        </row>
        <row r="51">
          <cell r="K51">
            <v>68052.311197530304</v>
          </cell>
          <cell r="L51">
            <v>9525.7180156414797</v>
          </cell>
        </row>
        <row r="52">
          <cell r="K52">
            <v>2138.4962601692837</v>
          </cell>
          <cell r="L52">
            <v>11866.563982825593</v>
          </cell>
        </row>
        <row r="53">
          <cell r="K53">
            <v>1652017.8046742377</v>
          </cell>
          <cell r="L53">
            <v>632232.66839083366</v>
          </cell>
        </row>
        <row r="54">
          <cell r="K54">
            <v>5053247.9088350805</v>
          </cell>
          <cell r="L54">
            <v>1619382.7041832265</v>
          </cell>
        </row>
        <row r="55">
          <cell r="K55">
            <v>3220.4702814243583</v>
          </cell>
          <cell r="L55">
            <v>406.36047771927508</v>
          </cell>
        </row>
        <row r="56">
          <cell r="K56">
            <v>5841595.8302755337</v>
          </cell>
          <cell r="L56">
            <v>966766.4266820167</v>
          </cell>
        </row>
        <row r="57">
          <cell r="K57">
            <v>743718.84416327847</v>
          </cell>
          <cell r="L57">
            <v>182828.1358367216</v>
          </cell>
        </row>
        <row r="58">
          <cell r="K58">
            <v>3105205.484817774</v>
          </cell>
          <cell r="L58">
            <v>331321.93683422526</v>
          </cell>
        </row>
        <row r="59">
          <cell r="K59">
            <v>62907.597197565679</v>
          </cell>
          <cell r="L59">
            <v>9827.0028024343428</v>
          </cell>
        </row>
        <row r="60">
          <cell r="K60">
            <v>508991.20815953711</v>
          </cell>
          <cell r="L60">
            <v>79511.19184046294</v>
          </cell>
        </row>
        <row r="62">
          <cell r="K62">
            <v>0</v>
          </cell>
          <cell r="L62">
            <v>0</v>
          </cell>
        </row>
        <row r="66">
          <cell r="K66">
            <v>1557429.8075211048</v>
          </cell>
          <cell r="L66">
            <v>241174.2724788941</v>
          </cell>
        </row>
        <row r="67">
          <cell r="K67">
            <v>695017.43803077971</v>
          </cell>
          <cell r="L67">
            <v>110372.18996922026</v>
          </cell>
        </row>
        <row r="68">
          <cell r="K68">
            <v>954571.97656307009</v>
          </cell>
          <cell r="L68">
            <v>148852.95143692964</v>
          </cell>
        </row>
        <row r="69">
          <cell r="K69">
            <v>696028.18162002927</v>
          </cell>
          <cell r="L69">
            <v>110611.94637997034</v>
          </cell>
        </row>
        <row r="70">
          <cell r="K70">
            <v>784040.39927727322</v>
          </cell>
          <cell r="L70">
            <v>125344.35672272657</v>
          </cell>
        </row>
        <row r="71">
          <cell r="K71">
            <v>0</v>
          </cell>
          <cell r="L71">
            <v>0</v>
          </cell>
        </row>
        <row r="72">
          <cell r="K72">
            <v>1225680.2779092651</v>
          </cell>
          <cell r="L72">
            <v>209655.96209073422</v>
          </cell>
        </row>
        <row r="75">
          <cell r="K75">
            <v>1878933.5437764078</v>
          </cell>
          <cell r="L75">
            <v>324979.75870088959</v>
          </cell>
        </row>
        <row r="76">
          <cell r="K76">
            <v>273012.1400630119</v>
          </cell>
          <cell r="L76">
            <v>44580.435376924965</v>
          </cell>
        </row>
        <row r="77">
          <cell r="K77">
            <v>502775.9268544747</v>
          </cell>
          <cell r="L77">
            <v>79325.300447360321</v>
          </cell>
        </row>
        <row r="78">
          <cell r="K78">
            <v>236447.32657579004</v>
          </cell>
          <cell r="L78">
            <v>37421.439134490996</v>
          </cell>
        </row>
        <row r="79">
          <cell r="K79">
            <v>693237.28130705538</v>
          </cell>
          <cell r="L79">
            <v>111845.79146694858</v>
          </cell>
        </row>
        <row r="80">
          <cell r="K80">
            <v>727516.77363552409</v>
          </cell>
          <cell r="L80">
            <v>117511.92039354009</v>
          </cell>
        </row>
        <row r="81">
          <cell r="K81">
            <v>580812.60687470844</v>
          </cell>
          <cell r="L81">
            <v>92167.43823097639</v>
          </cell>
        </row>
        <row r="82">
          <cell r="K82">
            <v>227052.84700133596</v>
          </cell>
          <cell r="L82">
            <v>36632.11387632876</v>
          </cell>
        </row>
        <row r="83">
          <cell r="K83">
            <v>0</v>
          </cell>
          <cell r="L83">
            <v>0</v>
          </cell>
        </row>
        <row r="84">
          <cell r="K84">
            <v>2386.2785320583844</v>
          </cell>
          <cell r="L84">
            <v>505.13146794161321</v>
          </cell>
        </row>
        <row r="85">
          <cell r="K85">
            <v>315332.1576094302</v>
          </cell>
          <cell r="L85">
            <v>51693.120890569684</v>
          </cell>
        </row>
        <row r="86">
          <cell r="K86">
            <v>0</v>
          </cell>
          <cell r="L86">
            <v>0</v>
          </cell>
        </row>
        <row r="87">
          <cell r="K87">
            <v>0</v>
          </cell>
          <cell r="L87">
            <v>0</v>
          </cell>
        </row>
        <row r="88">
          <cell r="K88">
            <v>174719.32143423078</v>
          </cell>
          <cell r="L88">
            <v>24940.856635252312</v>
          </cell>
        </row>
        <row r="89">
          <cell r="K89">
            <v>211262.74504640512</v>
          </cell>
          <cell r="L89">
            <v>31380.334953594836</v>
          </cell>
        </row>
        <row r="90">
          <cell r="K90">
            <v>0</v>
          </cell>
          <cell r="L90">
            <v>0</v>
          </cell>
        </row>
        <row r="91">
          <cell r="K91">
            <v>505221.04727714276</v>
          </cell>
          <cell r="L91">
            <v>74261.03272285714</v>
          </cell>
        </row>
        <row r="92">
          <cell r="K92">
            <v>248600.62239501672</v>
          </cell>
          <cell r="L92">
            <v>24514.025952983371</v>
          </cell>
        </row>
        <row r="93">
          <cell r="K93">
            <v>1499584.8605854791</v>
          </cell>
          <cell r="L93">
            <v>311244.90134503762</v>
          </cell>
        </row>
        <row r="94">
          <cell r="K94">
            <v>2766126.9728987385</v>
          </cell>
          <cell r="L94">
            <v>485460.62969751074</v>
          </cell>
        </row>
        <row r="98">
          <cell r="K98">
            <v>0</v>
          </cell>
          <cell r="L98">
            <v>0</v>
          </cell>
        </row>
        <row r="99">
          <cell r="K99">
            <v>0</v>
          </cell>
          <cell r="L99">
            <v>0</v>
          </cell>
        </row>
        <row r="100">
          <cell r="K100">
            <v>0</v>
          </cell>
          <cell r="L100">
            <v>0</v>
          </cell>
        </row>
        <row r="105">
          <cell r="K105">
            <v>2950794.0300000003</v>
          </cell>
          <cell r="L105">
            <v>0</v>
          </cell>
        </row>
        <row r="106">
          <cell r="K106">
            <v>24064800.969999999</v>
          </cell>
          <cell r="L106">
            <v>0</v>
          </cell>
        </row>
        <row r="107">
          <cell r="K107">
            <v>62907.597197565679</v>
          </cell>
          <cell r="L107">
            <v>9827.0028024343428</v>
          </cell>
        </row>
        <row r="110">
          <cell r="K110">
            <v>36501</v>
          </cell>
          <cell r="L110">
            <v>6159</v>
          </cell>
        </row>
        <row r="111">
          <cell r="K111">
            <v>109369</v>
          </cell>
          <cell r="L111">
            <v>18456</v>
          </cell>
        </row>
      </sheetData>
      <sheetData sheetId="7">
        <row r="8">
          <cell r="K8">
            <v>153157322.4499999</v>
          </cell>
          <cell r="L8">
            <v>21820431.260000013</v>
          </cell>
        </row>
        <row r="11">
          <cell r="K11">
            <v>-12850370.550000001</v>
          </cell>
          <cell r="L11">
            <v>-5591499.6499999976</v>
          </cell>
        </row>
        <row r="14">
          <cell r="K14">
            <v>7.6200000000000045</v>
          </cell>
          <cell r="L14">
            <v>0</v>
          </cell>
        </row>
        <row r="20">
          <cell r="K20">
            <v>141059.50062593594</v>
          </cell>
          <cell r="L20">
            <v>2138.6926689718803</v>
          </cell>
        </row>
        <row r="21">
          <cell r="K21">
            <v>1342194.3545375573</v>
          </cell>
          <cell r="L21">
            <v>3176006.5250310428</v>
          </cell>
        </row>
        <row r="22">
          <cell r="K22">
            <v>534.30941968212733</v>
          </cell>
          <cell r="L22">
            <v>-4.2281214979589379</v>
          </cell>
        </row>
        <row r="23">
          <cell r="K23">
            <v>5472102.6107590701</v>
          </cell>
          <cell r="L23">
            <v>3326638.6474305652</v>
          </cell>
        </row>
        <row r="24">
          <cell r="K24">
            <v>7170545.233966874</v>
          </cell>
          <cell r="L24">
            <v>173800.21835811343</v>
          </cell>
        </row>
        <row r="25">
          <cell r="K25">
            <v>1160675.3798587136</v>
          </cell>
          <cell r="L25">
            <v>48711.357535936877</v>
          </cell>
        </row>
        <row r="26">
          <cell r="K26">
            <v>1287987.9327842914</v>
          </cell>
          <cell r="L26">
            <v>181130.5048510349</v>
          </cell>
        </row>
        <row r="27">
          <cell r="K27">
            <v>-80656.975375379698</v>
          </cell>
          <cell r="L27">
            <v>-15456.689319983232</v>
          </cell>
        </row>
        <row r="28">
          <cell r="K28">
            <v>26425.033630787992</v>
          </cell>
          <cell r="L28">
            <v>15214.561989073973</v>
          </cell>
        </row>
        <row r="29">
          <cell r="K29">
            <v>-1167448.1269066166</v>
          </cell>
          <cell r="L29">
            <v>380650.17921214888</v>
          </cell>
        </row>
        <row r="30">
          <cell r="K30">
            <v>257062.61418738548</v>
          </cell>
          <cell r="L30">
            <v>10020.593805744866</v>
          </cell>
        </row>
        <row r="31">
          <cell r="K31">
            <v>98241.751553886148</v>
          </cell>
          <cell r="L31">
            <v>21609.632553595387</v>
          </cell>
        </row>
        <row r="32">
          <cell r="K32">
            <v>6949676.2907911427</v>
          </cell>
          <cell r="L32">
            <v>2363915.7966604726</v>
          </cell>
        </row>
        <row r="33">
          <cell r="K33">
            <v>806654.64799910807</v>
          </cell>
          <cell r="L33">
            <v>1504745.727541558</v>
          </cell>
        </row>
        <row r="34">
          <cell r="K34">
            <v>454341.00719893497</v>
          </cell>
          <cell r="L34">
            <v>177783.5982610785</v>
          </cell>
        </row>
        <row r="35">
          <cell r="K35">
            <v>1462495.6101995758</v>
          </cell>
          <cell r="L35">
            <v>2466.3070621750417</v>
          </cell>
        </row>
        <row r="36">
          <cell r="K36">
            <v>317935.50116923498</v>
          </cell>
          <cell r="L36">
            <v>511.94301721823507</v>
          </cell>
        </row>
        <row r="37">
          <cell r="K37">
            <v>1204534.3284968378</v>
          </cell>
          <cell r="L37">
            <v>3968.7143207459485</v>
          </cell>
        </row>
        <row r="38">
          <cell r="K38">
            <v>171071.45734104572</v>
          </cell>
          <cell r="L38">
            <v>580.32366422120754</v>
          </cell>
        </row>
        <row r="39">
          <cell r="K39">
            <v>21397.359977268148</v>
          </cell>
          <cell r="L39">
            <v>2691.294022725916</v>
          </cell>
        </row>
        <row r="40">
          <cell r="K40">
            <v>50364639.59271758</v>
          </cell>
          <cell r="L40">
            <v>1031171.5179186878</v>
          </cell>
        </row>
        <row r="41">
          <cell r="K41">
            <v>807359.66397348884</v>
          </cell>
          <cell r="L41">
            <v>16655.464787812081</v>
          </cell>
        </row>
        <row r="42">
          <cell r="K42">
            <v>1979087.027205579</v>
          </cell>
          <cell r="L42">
            <v>811148.36106207129</v>
          </cell>
        </row>
        <row r="43">
          <cell r="K43">
            <v>7013.0027088934294</v>
          </cell>
          <cell r="L43">
            <v>1999.9951159729153</v>
          </cell>
        </row>
        <row r="44">
          <cell r="K44">
            <v>2048802.2019643453</v>
          </cell>
          <cell r="L44">
            <v>1044975.3567233523</v>
          </cell>
        </row>
        <row r="45">
          <cell r="K45">
            <v>-57127.807929317903</v>
          </cell>
          <cell r="L45">
            <v>-155462.80645017987</v>
          </cell>
        </row>
        <row r="46">
          <cell r="K46">
            <v>12093512.048817381</v>
          </cell>
          <cell r="L46">
            <v>-223088.24493856952</v>
          </cell>
        </row>
        <row r="47">
          <cell r="K47">
            <v>1893585.039543926</v>
          </cell>
          <cell r="L47">
            <v>-26068.467704817172</v>
          </cell>
        </row>
        <row r="48">
          <cell r="K48">
            <v>9449769.5000000075</v>
          </cell>
          <cell r="L48">
            <v>4144122.5400000019</v>
          </cell>
        </row>
        <row r="49">
          <cell r="K49">
            <v>126452.1734753507</v>
          </cell>
          <cell r="L49">
            <v>4167.1137130597326</v>
          </cell>
        </row>
        <row r="50">
          <cell r="K50">
            <v>353.38</v>
          </cell>
          <cell r="L50">
            <v>0</v>
          </cell>
        </row>
        <row r="51">
          <cell r="K51">
            <v>53302.026521913336</v>
          </cell>
          <cell r="L51">
            <v>15631.338992562081</v>
          </cell>
        </row>
        <row r="52">
          <cell r="K52">
            <v>252.01276836872069</v>
          </cell>
          <cell r="L52">
            <v>0</v>
          </cell>
        </row>
        <row r="53">
          <cell r="K53">
            <v>626792.03960567201</v>
          </cell>
          <cell r="L53">
            <v>272482.71923939511</v>
          </cell>
        </row>
        <row r="54">
          <cell r="K54">
            <v>1818994.5899712257</v>
          </cell>
          <cell r="L54">
            <v>1032308.6756005407</v>
          </cell>
        </row>
        <row r="55">
          <cell r="K55">
            <v>4042655.5282225586</v>
          </cell>
          <cell r="L55">
            <v>5120.1909944727449</v>
          </cell>
        </row>
        <row r="56">
          <cell r="K56">
            <v>427785.38878975436</v>
          </cell>
          <cell r="L56">
            <v>195918.70195258572</v>
          </cell>
        </row>
        <row r="57">
          <cell r="K57">
            <v>151612.91226044987</v>
          </cell>
          <cell r="L57">
            <v>73652.60050425092</v>
          </cell>
        </row>
        <row r="58">
          <cell r="K58">
            <v>4107842.507167777</v>
          </cell>
          <cell r="L58">
            <v>549013.16194389039</v>
          </cell>
        </row>
        <row r="59">
          <cell r="K59">
            <v>0</v>
          </cell>
          <cell r="L59">
            <v>0</v>
          </cell>
        </row>
        <row r="60">
          <cell r="K60">
            <v>383471.74999999854</v>
          </cell>
          <cell r="L60">
            <v>0</v>
          </cell>
        </row>
        <row r="62">
          <cell r="K62">
            <v>0</v>
          </cell>
          <cell r="L62">
            <v>0</v>
          </cell>
        </row>
        <row r="66">
          <cell r="K66">
            <v>591481.39000000013</v>
          </cell>
          <cell r="L66">
            <v>77121.410000000033</v>
          </cell>
        </row>
        <row r="67">
          <cell r="K67">
            <v>230760.01</v>
          </cell>
          <cell r="L67">
            <v>30000.339999999967</v>
          </cell>
        </row>
        <row r="68">
          <cell r="K68">
            <v>259850.05000000005</v>
          </cell>
          <cell r="L68">
            <v>39088.690000000046</v>
          </cell>
        </row>
        <row r="69">
          <cell r="K69">
            <v>90083.800000000017</v>
          </cell>
          <cell r="L69">
            <v>11704.260000000002</v>
          </cell>
        </row>
        <row r="70">
          <cell r="K70">
            <v>226732.05000000002</v>
          </cell>
          <cell r="L70">
            <v>29577.330000000024</v>
          </cell>
        </row>
        <row r="71">
          <cell r="K71">
            <v>0</v>
          </cell>
          <cell r="L71">
            <v>0</v>
          </cell>
        </row>
        <row r="72">
          <cell r="K72">
            <v>0</v>
          </cell>
          <cell r="L72">
            <v>0</v>
          </cell>
        </row>
        <row r="75">
          <cell r="K75">
            <v>0</v>
          </cell>
          <cell r="L75">
            <v>0</v>
          </cell>
        </row>
        <row r="76">
          <cell r="K76">
            <v>0</v>
          </cell>
          <cell r="L76">
            <v>0</v>
          </cell>
        </row>
        <row r="77">
          <cell r="K77">
            <v>0</v>
          </cell>
          <cell r="L77">
            <v>0</v>
          </cell>
        </row>
        <row r="78">
          <cell r="K78">
            <v>10100.270000000002</v>
          </cell>
          <cell r="L78">
            <v>804.06000000000017</v>
          </cell>
        </row>
        <row r="79">
          <cell r="K79">
            <v>7423.3000000000011</v>
          </cell>
          <cell r="L79">
            <v>0</v>
          </cell>
        </row>
        <row r="80">
          <cell r="K80">
            <v>0</v>
          </cell>
          <cell r="L80">
            <v>0</v>
          </cell>
        </row>
        <row r="81">
          <cell r="K81">
            <v>169487.39999999973</v>
          </cell>
          <cell r="L81">
            <v>-14798.029999999984</v>
          </cell>
        </row>
        <row r="82">
          <cell r="K82">
            <v>0</v>
          </cell>
          <cell r="L82">
            <v>0</v>
          </cell>
        </row>
        <row r="83">
          <cell r="K83">
            <v>181956.02000000005</v>
          </cell>
          <cell r="L83">
            <v>36658.340000000011</v>
          </cell>
        </row>
        <row r="84">
          <cell r="K84">
            <v>254885.57000000012</v>
          </cell>
          <cell r="L84">
            <v>29125.710000000006</v>
          </cell>
        </row>
        <row r="85">
          <cell r="K85">
            <v>8068102.2099999981</v>
          </cell>
          <cell r="L85">
            <v>916102.22999999952</v>
          </cell>
        </row>
        <row r="86">
          <cell r="K86">
            <v>0</v>
          </cell>
          <cell r="L86">
            <v>0</v>
          </cell>
        </row>
        <row r="87">
          <cell r="K87">
            <v>0</v>
          </cell>
          <cell r="L87">
            <v>0</v>
          </cell>
        </row>
        <row r="88">
          <cell r="K88">
            <v>0</v>
          </cell>
          <cell r="L88">
            <v>0</v>
          </cell>
        </row>
        <row r="89">
          <cell r="K89">
            <v>10391.960000000046</v>
          </cell>
          <cell r="L89">
            <v>-3000.2299999999991</v>
          </cell>
        </row>
        <row r="90">
          <cell r="K90">
            <v>0</v>
          </cell>
          <cell r="L90">
            <v>0</v>
          </cell>
        </row>
        <row r="91">
          <cell r="K91">
            <v>255473.41000000027</v>
          </cell>
          <cell r="L91">
            <v>96068.439999999973</v>
          </cell>
        </row>
        <row r="92">
          <cell r="K92">
            <v>-716.36999998486135</v>
          </cell>
          <cell r="L92">
            <v>-248.82000000016706</v>
          </cell>
        </row>
        <row r="93">
          <cell r="K93">
            <v>108.4799999948591</v>
          </cell>
          <cell r="L93">
            <v>910.66999999969266</v>
          </cell>
        </row>
        <row r="94">
          <cell r="K94">
            <v>437841.36999999982</v>
          </cell>
          <cell r="L94">
            <v>1032.79</v>
          </cell>
        </row>
        <row r="98">
          <cell r="K98">
            <v>0</v>
          </cell>
          <cell r="L98">
            <v>0</v>
          </cell>
        </row>
        <row r="99">
          <cell r="K99">
            <v>0</v>
          </cell>
          <cell r="L99">
            <v>0</v>
          </cell>
        </row>
        <row r="100">
          <cell r="K100">
            <v>0</v>
          </cell>
          <cell r="L100">
            <v>0</v>
          </cell>
        </row>
        <row r="105">
          <cell r="K105">
            <v>998489.25999999978</v>
          </cell>
          <cell r="L105">
            <v>0</v>
          </cell>
        </row>
        <row r="106">
          <cell r="K106">
            <v>0</v>
          </cell>
          <cell r="L106">
            <v>0</v>
          </cell>
        </row>
        <row r="107">
          <cell r="K107">
            <v>0</v>
          </cell>
          <cell r="L107">
            <v>0</v>
          </cell>
        </row>
        <row r="110">
          <cell r="K110">
            <v>26618</v>
          </cell>
          <cell r="L110">
            <v>4150</v>
          </cell>
        </row>
        <row r="111">
          <cell r="K111">
            <v>78767</v>
          </cell>
          <cell r="L111">
            <v>11299</v>
          </cell>
        </row>
      </sheetData>
      <sheetData sheetId="8">
        <row r="8">
          <cell r="K8">
            <v>232097228.8500903</v>
          </cell>
          <cell r="L8">
            <v>37114582.88991002</v>
          </cell>
        </row>
        <row r="20">
          <cell r="K20">
            <v>179152.85807570539</v>
          </cell>
          <cell r="L20">
            <v>0</v>
          </cell>
        </row>
        <row r="21">
          <cell r="K21">
            <v>1653926.6621470626</v>
          </cell>
          <cell r="L21">
            <v>1443397.4716085659</v>
          </cell>
        </row>
        <row r="22">
          <cell r="K22">
            <v>122.93320795458909</v>
          </cell>
          <cell r="L22">
            <v>29.957960665771015</v>
          </cell>
        </row>
        <row r="23">
          <cell r="K23">
            <v>22403736.544137031</v>
          </cell>
          <cell r="L23">
            <v>2895827.4994353233</v>
          </cell>
        </row>
        <row r="24">
          <cell r="K24">
            <v>25988271.789266918</v>
          </cell>
          <cell r="L24">
            <v>1629.5246648189298</v>
          </cell>
        </row>
        <row r="25">
          <cell r="K25">
            <v>0</v>
          </cell>
          <cell r="L25">
            <v>0</v>
          </cell>
        </row>
        <row r="26">
          <cell r="K26">
            <v>3866234.0493936259</v>
          </cell>
          <cell r="L26">
            <v>227096.36121774002</v>
          </cell>
        </row>
        <row r="27">
          <cell r="K27">
            <v>155280.22183846682</v>
          </cell>
          <cell r="L27">
            <v>0</v>
          </cell>
        </row>
        <row r="28">
          <cell r="K28">
            <v>135017.41630859542</v>
          </cell>
          <cell r="L28">
            <v>44391.187399149232</v>
          </cell>
        </row>
        <row r="29">
          <cell r="K29">
            <v>2049213.9740163572</v>
          </cell>
          <cell r="L29">
            <v>98084.999261920166</v>
          </cell>
        </row>
        <row r="30">
          <cell r="K30">
            <v>325869.98522665538</v>
          </cell>
          <cell r="L30">
            <v>57937.453227010563</v>
          </cell>
        </row>
        <row r="31">
          <cell r="K31">
            <v>184034.18883683177</v>
          </cell>
          <cell r="L31">
            <v>34312.938606842079</v>
          </cell>
        </row>
        <row r="32">
          <cell r="K32">
            <v>19996891.07795807</v>
          </cell>
          <cell r="L32">
            <v>5654785.3443439603</v>
          </cell>
        </row>
        <row r="33">
          <cell r="K33">
            <v>600526.17286951747</v>
          </cell>
          <cell r="L33">
            <v>709045.92287182948</v>
          </cell>
        </row>
        <row r="34">
          <cell r="K34">
            <v>4567304.8949355204</v>
          </cell>
          <cell r="L34">
            <v>1296648.4668928604</v>
          </cell>
        </row>
        <row r="35">
          <cell r="K35">
            <v>904508.17951584957</v>
          </cell>
          <cell r="L35">
            <v>7518.1832354359694</v>
          </cell>
        </row>
        <row r="36">
          <cell r="K36">
            <v>810069.83605825366</v>
          </cell>
          <cell r="L36">
            <v>1409.888202177108</v>
          </cell>
        </row>
        <row r="37">
          <cell r="K37">
            <v>969560.72606976761</v>
          </cell>
          <cell r="L37">
            <v>12907.764601241011</v>
          </cell>
        </row>
        <row r="38">
          <cell r="K38">
            <v>701552.02050932893</v>
          </cell>
          <cell r="L38">
            <v>14080.421564328304</v>
          </cell>
        </row>
        <row r="39">
          <cell r="K39">
            <v>633016.32891161239</v>
          </cell>
          <cell r="L39">
            <v>4071.8538448171003</v>
          </cell>
        </row>
        <row r="40">
          <cell r="K40">
            <v>48728264.597070083</v>
          </cell>
          <cell r="L40">
            <v>75224.982913259402</v>
          </cell>
        </row>
        <row r="41">
          <cell r="K41">
            <v>135977.40138049721</v>
          </cell>
          <cell r="L41">
            <v>0</v>
          </cell>
        </row>
        <row r="42">
          <cell r="K42">
            <v>3531815.2606430477</v>
          </cell>
          <cell r="L42">
            <v>1326272.6380227434</v>
          </cell>
        </row>
        <row r="43">
          <cell r="K43">
            <v>11589.092841520682</v>
          </cell>
          <cell r="L43">
            <v>5569.9948622589063</v>
          </cell>
        </row>
        <row r="44">
          <cell r="K44">
            <v>6896045.9282667469</v>
          </cell>
          <cell r="L44">
            <v>1891460.6189628653</v>
          </cell>
        </row>
        <row r="45">
          <cell r="K45">
            <v>24409.380197617644</v>
          </cell>
          <cell r="L45">
            <v>20872.365832760919</v>
          </cell>
        </row>
        <row r="46">
          <cell r="K46">
            <v>16017033.994357662</v>
          </cell>
          <cell r="L46">
            <v>18651.024155652642</v>
          </cell>
        </row>
        <row r="47">
          <cell r="K47">
            <v>1966679.9876677301</v>
          </cell>
          <cell r="L47">
            <v>1788.2461498448085</v>
          </cell>
        </row>
        <row r="48">
          <cell r="K48">
            <v>35746593.91667933</v>
          </cell>
          <cell r="L48">
            <v>7038239.3033206891</v>
          </cell>
        </row>
        <row r="49">
          <cell r="K49">
            <v>297627.93010645674</v>
          </cell>
          <cell r="L49">
            <v>69916.394492522202</v>
          </cell>
        </row>
        <row r="50">
          <cell r="K50">
            <v>0</v>
          </cell>
          <cell r="L50">
            <v>0</v>
          </cell>
        </row>
        <row r="51">
          <cell r="K51">
            <v>4432.8161497392421</v>
          </cell>
          <cell r="L51">
            <v>1430.7493899737044</v>
          </cell>
        </row>
        <row r="52">
          <cell r="K52">
            <v>0</v>
          </cell>
          <cell r="L52">
            <v>0</v>
          </cell>
        </row>
        <row r="53">
          <cell r="K53">
            <v>1193042.2937438074</v>
          </cell>
          <cell r="L53">
            <v>421024.58956410392</v>
          </cell>
        </row>
        <row r="54">
          <cell r="K54">
            <v>3730171.0240391348</v>
          </cell>
          <cell r="L54">
            <v>1051093.1016386482</v>
          </cell>
        </row>
        <row r="56">
          <cell r="K56">
            <v>3811111.7101419657</v>
          </cell>
          <cell r="L56">
            <v>761573.47449406341</v>
          </cell>
        </row>
        <row r="57">
          <cell r="K57">
            <v>441728.00889757136</v>
          </cell>
          <cell r="L57">
            <v>132430.93730034292</v>
          </cell>
        </row>
        <row r="58">
          <cell r="K58">
            <v>4513415.1545941411</v>
          </cell>
          <cell r="L58">
            <v>741285.3117188192</v>
          </cell>
        </row>
        <row r="59">
          <cell r="K59">
            <v>829375.52634125098</v>
          </cell>
          <cell r="L59">
            <v>127260.3936587491</v>
          </cell>
        </row>
        <row r="60">
          <cell r="K60">
            <v>733369.87996992015</v>
          </cell>
          <cell r="L60">
            <v>112529.17003007988</v>
          </cell>
        </row>
        <row r="62">
          <cell r="K62">
            <v>1831438</v>
          </cell>
          <cell r="L62">
            <v>35192</v>
          </cell>
        </row>
        <row r="66">
          <cell r="K66">
            <v>1452142.4505833655</v>
          </cell>
          <cell r="L66">
            <v>156750.66750385752</v>
          </cell>
        </row>
        <row r="67">
          <cell r="K67">
            <v>1452142.4505833655</v>
          </cell>
          <cell r="L67">
            <v>156750.66750385752</v>
          </cell>
        </row>
        <row r="68">
          <cell r="K68">
            <v>1452142.4505833655</v>
          </cell>
          <cell r="L68">
            <v>156750.66750385752</v>
          </cell>
        </row>
        <row r="69">
          <cell r="K69">
            <v>1452142.4505833655</v>
          </cell>
          <cell r="L69">
            <v>156750.66750385752</v>
          </cell>
        </row>
        <row r="70">
          <cell r="K70">
            <v>1452142.4505833655</v>
          </cell>
          <cell r="L70">
            <v>156750.66750385752</v>
          </cell>
        </row>
        <row r="79">
          <cell r="K79">
            <v>11903655.081653561</v>
          </cell>
          <cell r="L79">
            <v>1431980.1688458987</v>
          </cell>
        </row>
        <row r="93">
          <cell r="K93">
            <v>8831792.4431729931</v>
          </cell>
          <cell r="L93">
            <v>1062442.7158914269</v>
          </cell>
        </row>
        <row r="110">
          <cell r="K110">
            <v>42225</v>
          </cell>
          <cell r="L110">
            <v>6461</v>
          </cell>
        </row>
        <row r="111">
          <cell r="K111">
            <v>126141</v>
          </cell>
          <cell r="L111">
            <v>19301</v>
          </cell>
        </row>
      </sheetData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W163"/>
  <sheetViews>
    <sheetView topLeftCell="A3" zoomScale="90" zoomScaleNormal="90" workbookViewId="0">
      <pane xSplit="2" ySplit="3" topLeftCell="C6" activePane="bottomRight" state="frozen"/>
      <selection pane="bottomRight" activeCell="C35" sqref="C35"/>
      <selection pane="bottomLeft" activeCell="A6" sqref="A6"/>
      <selection pane="topRight" activeCell="C3" sqref="C3"/>
    </sheetView>
  </sheetViews>
  <sheetFormatPr defaultRowHeight="13.15"/>
  <cols>
    <col min="1" max="1" width="1.140625" customWidth="1"/>
    <col min="2" max="2" width="60.28515625" customWidth="1"/>
    <col min="3" max="3" width="15" bestFit="1" customWidth="1"/>
    <col min="4" max="4" width="10.28515625" customWidth="1"/>
    <col min="5" max="5" width="15" bestFit="1" customWidth="1"/>
    <col min="6" max="6" width="11.85546875" customWidth="1"/>
    <col min="7" max="7" width="15" bestFit="1" customWidth="1"/>
    <col min="8" max="8" width="2.7109375" customWidth="1"/>
    <col min="9" max="9" width="57.28515625" hidden="1" customWidth="1"/>
    <col min="10" max="10" width="17.140625" customWidth="1"/>
    <col min="11" max="11" width="11.85546875" customWidth="1"/>
    <col min="12" max="12" width="17.140625" customWidth="1"/>
    <col min="13" max="13" width="11.85546875" customWidth="1"/>
    <col min="14" max="14" width="17.140625" customWidth="1"/>
    <col min="15" max="15" width="2.7109375" customWidth="1"/>
    <col min="16" max="16" width="64.28515625" hidden="1" customWidth="1"/>
    <col min="17" max="17" width="18.28515625" customWidth="1"/>
    <col min="18" max="18" width="11.85546875" customWidth="1"/>
    <col min="19" max="19" width="18.28515625" customWidth="1"/>
    <col min="20" max="20" width="11.85546875" customWidth="1"/>
    <col min="21" max="21" width="18.28515625" customWidth="1"/>
    <col min="22" max="22" width="16.5703125" customWidth="1"/>
    <col min="23" max="23" width="21.42578125" customWidth="1"/>
  </cols>
  <sheetData>
    <row r="2" spans="2:21" ht="13.9" thickBot="1"/>
    <row r="3" spans="2:21" ht="13.15" customHeight="1">
      <c r="B3" s="388" t="s">
        <v>0</v>
      </c>
      <c r="C3" s="389"/>
      <c r="D3" s="389"/>
      <c r="E3" s="389"/>
      <c r="F3" s="389"/>
      <c r="G3" s="390"/>
      <c r="I3" s="394" t="s">
        <v>1</v>
      </c>
      <c r="J3" s="395"/>
      <c r="K3" s="395"/>
      <c r="L3" s="395"/>
      <c r="M3" s="395"/>
      <c r="N3" s="396"/>
      <c r="P3" s="394" t="s">
        <v>2</v>
      </c>
      <c r="Q3" s="395"/>
      <c r="R3" s="395"/>
      <c r="S3" s="395"/>
      <c r="T3" s="395"/>
      <c r="U3" s="396"/>
    </row>
    <row r="4" spans="2:21" ht="22.9" customHeight="1" thickBot="1">
      <c r="B4" s="391"/>
      <c r="C4" s="392"/>
      <c r="D4" s="392"/>
      <c r="E4" s="392"/>
      <c r="F4" s="392"/>
      <c r="G4" s="393"/>
      <c r="I4" s="397"/>
      <c r="J4" s="398"/>
      <c r="K4" s="398"/>
      <c r="L4" s="398"/>
      <c r="M4" s="398"/>
      <c r="N4" s="399"/>
      <c r="P4" s="397"/>
      <c r="Q4" s="398"/>
      <c r="R4" s="398"/>
      <c r="S4" s="398"/>
      <c r="T4" s="398"/>
      <c r="U4" s="399"/>
    </row>
    <row r="5" spans="2:21" ht="46.9">
      <c r="B5" s="255"/>
      <c r="C5" s="256" t="s">
        <v>3</v>
      </c>
      <c r="D5" s="350" t="s">
        <v>4</v>
      </c>
      <c r="E5" s="257" t="s">
        <v>5</v>
      </c>
      <c r="F5" s="350" t="s">
        <v>4</v>
      </c>
      <c r="G5" s="258" t="s">
        <v>6</v>
      </c>
      <c r="I5" s="255"/>
      <c r="J5" s="256" t="s">
        <v>3</v>
      </c>
      <c r="K5" s="350" t="s">
        <v>4</v>
      </c>
      <c r="L5" s="257" t="s">
        <v>5</v>
      </c>
      <c r="M5" s="350" t="s">
        <v>4</v>
      </c>
      <c r="N5" s="258" t="s">
        <v>6</v>
      </c>
      <c r="P5" s="255"/>
      <c r="Q5" s="256" t="s">
        <v>3</v>
      </c>
      <c r="R5" s="350" t="s">
        <v>4</v>
      </c>
      <c r="S5" s="257" t="s">
        <v>5</v>
      </c>
      <c r="T5" s="350" t="s">
        <v>4</v>
      </c>
      <c r="U5" s="258" t="s">
        <v>6</v>
      </c>
    </row>
    <row r="6" spans="2:21" ht="15.6">
      <c r="B6" s="236" t="s">
        <v>7</v>
      </c>
      <c r="C6" s="78"/>
      <c r="D6" s="351"/>
      <c r="E6" s="76"/>
      <c r="F6" s="359"/>
      <c r="G6" s="77"/>
      <c r="I6" s="236" t="s">
        <v>7</v>
      </c>
      <c r="J6" s="78"/>
      <c r="K6" s="351"/>
      <c r="L6" s="76"/>
      <c r="M6" s="359"/>
      <c r="N6" s="77"/>
      <c r="P6" s="236" t="s">
        <v>7</v>
      </c>
      <c r="Q6" s="78"/>
      <c r="R6" s="351"/>
      <c r="S6" s="76"/>
      <c r="T6" s="359"/>
      <c r="U6" s="77"/>
    </row>
    <row r="7" spans="2:21" ht="15.6">
      <c r="B7" s="237" t="s">
        <v>8</v>
      </c>
      <c r="C7" s="86"/>
      <c r="D7" s="352"/>
      <c r="E7" s="84"/>
      <c r="F7" s="294"/>
      <c r="G7" s="85"/>
      <c r="I7" s="237" t="s">
        <v>8</v>
      </c>
      <c r="J7" s="86"/>
      <c r="K7" s="352"/>
      <c r="L7" s="84"/>
      <c r="M7" s="294"/>
      <c r="N7" s="85"/>
      <c r="P7" s="237" t="s">
        <v>8</v>
      </c>
      <c r="Q7" s="86"/>
      <c r="R7" s="352"/>
      <c r="S7" s="84"/>
      <c r="T7" s="294"/>
      <c r="U7" s="85"/>
    </row>
    <row r="8" spans="2:21" ht="15.6">
      <c r="B8" s="237" t="s">
        <v>9</v>
      </c>
      <c r="C8" s="86">
        <v>1544910409.7000003</v>
      </c>
      <c r="D8" s="352"/>
      <c r="E8" s="84">
        <v>1588225824.7969165</v>
      </c>
      <c r="F8" s="294"/>
      <c r="G8" s="85">
        <v>3133136234.4969168</v>
      </c>
      <c r="I8" s="237" t="s">
        <v>9</v>
      </c>
      <c r="J8" s="86">
        <v>1415036622.1299996</v>
      </c>
      <c r="K8" s="352"/>
      <c r="L8" s="84">
        <v>1273481831.5030835</v>
      </c>
      <c r="M8" s="294"/>
      <c r="N8" s="85">
        <v>2688518453.6330833</v>
      </c>
      <c r="P8" s="237" t="s">
        <v>9</v>
      </c>
      <c r="Q8" s="86">
        <v>1390080812.0999997</v>
      </c>
      <c r="R8" s="352"/>
      <c r="S8" s="84">
        <v>1254686631.8699999</v>
      </c>
      <c r="T8" s="294"/>
      <c r="U8" s="85">
        <v>2644767443.9699993</v>
      </c>
    </row>
    <row r="9" spans="2:21" ht="15.6">
      <c r="B9" s="237" t="s">
        <v>10</v>
      </c>
      <c r="C9" s="86">
        <v>0</v>
      </c>
      <c r="D9" s="352"/>
      <c r="E9" s="84">
        <v>0</v>
      </c>
      <c r="F9" s="294"/>
      <c r="G9" s="85">
        <v>0</v>
      </c>
      <c r="I9" s="237" t="s">
        <v>10</v>
      </c>
      <c r="J9" s="86">
        <v>0</v>
      </c>
      <c r="K9" s="352"/>
      <c r="L9" s="84">
        <v>0</v>
      </c>
      <c r="M9" s="294"/>
      <c r="N9" s="85">
        <v>0</v>
      </c>
      <c r="P9" s="237" t="s">
        <v>10</v>
      </c>
      <c r="Q9" s="86">
        <v>0</v>
      </c>
      <c r="R9" s="352"/>
      <c r="S9" s="84">
        <v>0</v>
      </c>
      <c r="T9" s="294"/>
      <c r="U9" s="85">
        <v>0</v>
      </c>
    </row>
    <row r="10" spans="2:21" ht="15.6">
      <c r="B10" s="238" t="s">
        <v>11</v>
      </c>
      <c r="C10" s="94">
        <v>1544910409.7000003</v>
      </c>
      <c r="D10" s="353"/>
      <c r="E10" s="92">
        <v>1588225824.7969165</v>
      </c>
      <c r="F10" s="360"/>
      <c r="G10" s="93">
        <v>3133136234.4969168</v>
      </c>
      <c r="I10" s="238" t="s">
        <v>11</v>
      </c>
      <c r="J10" s="94">
        <v>1415036622.1299996</v>
      </c>
      <c r="K10" s="353"/>
      <c r="L10" s="92">
        <v>1273481831.5030835</v>
      </c>
      <c r="M10" s="360"/>
      <c r="N10" s="93">
        <v>2688518453.6330833</v>
      </c>
      <c r="P10" s="238" t="s">
        <v>11</v>
      </c>
      <c r="Q10" s="94">
        <v>1390080812.0999997</v>
      </c>
      <c r="R10" s="353"/>
      <c r="S10" s="92">
        <v>1254686631.8699999</v>
      </c>
      <c r="T10" s="360"/>
      <c r="U10" s="93">
        <v>2644767443.9699993</v>
      </c>
    </row>
    <row r="11" spans="2:21" ht="15.6">
      <c r="B11" s="237" t="s">
        <v>12</v>
      </c>
      <c r="C11" s="86">
        <v>-64166069.989999995</v>
      </c>
      <c r="D11" s="352"/>
      <c r="E11" s="84">
        <v>-75416493.579999998</v>
      </c>
      <c r="F11" s="294"/>
      <c r="G11" s="85">
        <v>-139582563.56999999</v>
      </c>
      <c r="I11" s="237" t="s">
        <v>12</v>
      </c>
      <c r="J11" s="86">
        <v>-25183073.789999999</v>
      </c>
      <c r="K11" s="352"/>
      <c r="L11" s="84">
        <v>-78925939.969999969</v>
      </c>
      <c r="M11" s="294"/>
      <c r="N11" s="85">
        <v>-104109013.75999996</v>
      </c>
      <c r="P11" s="237" t="s">
        <v>12</v>
      </c>
      <c r="Q11" s="86">
        <v>-11056613.91</v>
      </c>
      <c r="R11" s="352"/>
      <c r="S11" s="84">
        <v>-51348298.860000007</v>
      </c>
      <c r="T11" s="294"/>
      <c r="U11" s="85">
        <v>-62404912.770000011</v>
      </c>
    </row>
    <row r="12" spans="2:21" ht="15.6">
      <c r="B12" s="237" t="s">
        <v>13</v>
      </c>
      <c r="C12" s="86">
        <v>0</v>
      </c>
      <c r="D12" s="352"/>
      <c r="E12" s="84">
        <v>0</v>
      </c>
      <c r="F12" s="294"/>
      <c r="G12" s="85">
        <v>0</v>
      </c>
      <c r="I12" s="237" t="s">
        <v>13</v>
      </c>
      <c r="J12" s="86">
        <v>0</v>
      </c>
      <c r="K12" s="352"/>
      <c r="L12" s="84">
        <v>0</v>
      </c>
      <c r="M12" s="294"/>
      <c r="N12" s="85">
        <v>0</v>
      </c>
      <c r="P12" s="237" t="s">
        <v>13</v>
      </c>
      <c r="Q12" s="86">
        <v>0</v>
      </c>
      <c r="R12" s="352"/>
      <c r="S12" s="84">
        <v>0</v>
      </c>
      <c r="T12" s="294"/>
      <c r="U12" s="85">
        <v>0</v>
      </c>
    </row>
    <row r="13" spans="2:21" ht="15.6">
      <c r="B13" s="237" t="s">
        <v>14</v>
      </c>
      <c r="C13" s="86">
        <v>0</v>
      </c>
      <c r="D13" s="352"/>
      <c r="E13" s="84">
        <v>0</v>
      </c>
      <c r="F13" s="294"/>
      <c r="G13" s="85">
        <v>0</v>
      </c>
      <c r="I13" s="237" t="s">
        <v>14</v>
      </c>
      <c r="J13" s="86">
        <v>0</v>
      </c>
      <c r="K13" s="352"/>
      <c r="L13" s="84">
        <v>0</v>
      </c>
      <c r="M13" s="294"/>
      <c r="N13" s="85">
        <v>0</v>
      </c>
      <c r="P13" s="237" t="s">
        <v>14</v>
      </c>
      <c r="Q13" s="86">
        <v>0</v>
      </c>
      <c r="R13" s="352"/>
      <c r="S13" s="84">
        <v>0</v>
      </c>
      <c r="T13" s="294"/>
      <c r="U13" s="85">
        <v>0</v>
      </c>
    </row>
    <row r="14" spans="2:21" ht="15.6">
      <c r="B14" s="237" t="s">
        <v>15</v>
      </c>
      <c r="C14" s="86">
        <v>9082668.1199999955</v>
      </c>
      <c r="D14" s="352"/>
      <c r="E14" s="84">
        <v>-2567359.5200000005</v>
      </c>
      <c r="F14" s="294"/>
      <c r="G14" s="85">
        <v>6515308.599999995</v>
      </c>
      <c r="I14" s="237" t="s">
        <v>15</v>
      </c>
      <c r="J14" s="86">
        <v>10500323.210000001</v>
      </c>
      <c r="K14" s="352"/>
      <c r="L14" s="84">
        <v>-1816043.3900000006</v>
      </c>
      <c r="M14" s="294"/>
      <c r="N14" s="85">
        <v>8684279.8200000003</v>
      </c>
      <c r="P14" s="237" t="s">
        <v>15</v>
      </c>
      <c r="Q14" s="86">
        <v>9765838.3599999994</v>
      </c>
      <c r="R14" s="352"/>
      <c r="S14" s="84">
        <v>5424164.9199999999</v>
      </c>
      <c r="T14" s="294"/>
      <c r="U14" s="85">
        <v>15190003.279999999</v>
      </c>
    </row>
    <row r="15" spans="2:21" ht="15.6">
      <c r="B15" s="237" t="s">
        <v>16</v>
      </c>
      <c r="C15" s="86">
        <v>0</v>
      </c>
      <c r="D15" s="352"/>
      <c r="E15" s="84">
        <v>0</v>
      </c>
      <c r="F15" s="294"/>
      <c r="G15" s="85">
        <v>0</v>
      </c>
      <c r="I15" s="237" t="s">
        <v>16</v>
      </c>
      <c r="J15" s="86">
        <v>0</v>
      </c>
      <c r="K15" s="352"/>
      <c r="L15" s="84">
        <v>0</v>
      </c>
      <c r="M15" s="294"/>
      <c r="N15" s="85">
        <v>0</v>
      </c>
      <c r="P15" s="237" t="s">
        <v>16</v>
      </c>
      <c r="Q15" s="86">
        <v>0</v>
      </c>
      <c r="R15" s="352"/>
      <c r="S15" s="84">
        <v>0</v>
      </c>
      <c r="T15" s="294"/>
      <c r="U15" s="85">
        <v>0</v>
      </c>
    </row>
    <row r="16" spans="2:21" ht="15.6">
      <c r="B16" s="237" t="s">
        <v>17</v>
      </c>
      <c r="C16" s="94">
        <v>1489827007.8300002</v>
      </c>
      <c r="D16" s="378">
        <f>+C16/$C$111</f>
        <v>1924.2767403229288</v>
      </c>
      <c r="E16" s="92">
        <v>1510241971.6969166</v>
      </c>
      <c r="F16" s="378">
        <f>+E16/$E$111</f>
        <v>345.96512691624372</v>
      </c>
      <c r="G16" s="93">
        <v>3000068979.5269165</v>
      </c>
      <c r="I16" s="237" t="s">
        <v>17</v>
      </c>
      <c r="J16" s="94">
        <v>1400353871.5499997</v>
      </c>
      <c r="K16" s="378">
        <f>+J16/$J$111</f>
        <v>1859.4749791857819</v>
      </c>
      <c r="L16" s="92">
        <v>1192739848.1430833</v>
      </c>
      <c r="M16" s="292">
        <f>+L16/$L$111</f>
        <v>345.94761394704523</v>
      </c>
      <c r="N16" s="93">
        <v>2593093719.6930838</v>
      </c>
      <c r="P16" s="237" t="s">
        <v>17</v>
      </c>
      <c r="Q16" s="94">
        <v>1388790036.5499995</v>
      </c>
      <c r="R16" s="378">
        <f>+Q16/$Q$111</f>
        <v>1898.130607507291</v>
      </c>
      <c r="S16" s="92">
        <v>1208762497.9300001</v>
      </c>
      <c r="T16" s="292">
        <f>+S16/$S$111</f>
        <v>370.48510839355026</v>
      </c>
      <c r="U16" s="93">
        <v>2597552534.4799995</v>
      </c>
    </row>
    <row r="17" spans="2:21" ht="15.6">
      <c r="B17" s="237"/>
      <c r="C17" s="86"/>
      <c r="D17" s="352"/>
      <c r="E17" s="84"/>
      <c r="F17" s="294"/>
      <c r="G17" s="85"/>
      <c r="I17" s="237"/>
      <c r="J17" s="86"/>
      <c r="K17" s="352"/>
      <c r="L17" s="84"/>
      <c r="M17" s="294"/>
      <c r="N17" s="85"/>
      <c r="P17" s="237"/>
      <c r="Q17" s="86"/>
      <c r="R17" s="352"/>
      <c r="S17" s="84"/>
      <c r="T17" s="294"/>
      <c r="U17" s="85"/>
    </row>
    <row r="18" spans="2:21" ht="15.6">
      <c r="B18" s="236" t="s">
        <v>18</v>
      </c>
      <c r="C18" s="86"/>
      <c r="D18" s="352"/>
      <c r="E18" s="84"/>
      <c r="F18" s="294"/>
      <c r="G18" s="85"/>
      <c r="I18" s="236" t="s">
        <v>18</v>
      </c>
      <c r="J18" s="86"/>
      <c r="K18" s="352"/>
      <c r="L18" s="84"/>
      <c r="M18" s="294"/>
      <c r="N18" s="85"/>
      <c r="P18" s="236" t="s">
        <v>18</v>
      </c>
      <c r="Q18" s="86"/>
      <c r="R18" s="352"/>
      <c r="S18" s="84"/>
      <c r="T18" s="294"/>
      <c r="U18" s="85"/>
    </row>
    <row r="19" spans="2:21" ht="15.6">
      <c r="B19" s="239" t="s">
        <v>19</v>
      </c>
      <c r="C19" s="86"/>
      <c r="D19" s="352"/>
      <c r="E19" s="84"/>
      <c r="F19" s="294"/>
      <c r="G19" s="85"/>
      <c r="I19" s="239" t="s">
        <v>19</v>
      </c>
      <c r="J19" s="86"/>
      <c r="K19" s="352"/>
      <c r="L19" s="84"/>
      <c r="M19" s="294"/>
      <c r="N19" s="85"/>
      <c r="P19" s="239" t="s">
        <v>19</v>
      </c>
      <c r="Q19" s="86"/>
      <c r="R19" s="352"/>
      <c r="S19" s="84"/>
      <c r="T19" s="294"/>
      <c r="U19" s="85"/>
    </row>
    <row r="20" spans="2:21" ht="15.6">
      <c r="B20" s="237" t="s">
        <v>20</v>
      </c>
      <c r="C20" s="86">
        <v>2353935.7096665273</v>
      </c>
      <c r="D20" s="380">
        <f t="shared" ref="D20:D63" si="0">+C20/$C$111</f>
        <v>3.0403689223787436</v>
      </c>
      <c r="E20" s="84">
        <v>0</v>
      </c>
      <c r="F20" s="380">
        <f t="shared" ref="F20:F63" si="1">+E20/$E$111</f>
        <v>0</v>
      </c>
      <c r="G20" s="85">
        <v>2353935.7096665273</v>
      </c>
      <c r="I20" s="237" t="s">
        <v>20</v>
      </c>
      <c r="J20" s="86">
        <v>2329781.4929034044</v>
      </c>
      <c r="K20" s="380">
        <f t="shared" ref="K20:K63" si="2">+J20/$J$111</f>
        <v>3.0936254621332675</v>
      </c>
      <c r="L20" s="84">
        <v>0</v>
      </c>
      <c r="M20" s="293">
        <f t="shared" ref="M20:M63" si="3">+L20/$L$111</f>
        <v>0</v>
      </c>
      <c r="N20" s="85">
        <v>2329781.4929034044</v>
      </c>
      <c r="P20" s="237" t="s">
        <v>20</v>
      </c>
      <c r="Q20" s="86">
        <v>4034012.299085801</v>
      </c>
      <c r="R20" s="380">
        <f t="shared" ref="R20:R63" si="4">+Q20/$Q$111</f>
        <v>5.5134916109977024</v>
      </c>
      <c r="S20" s="84">
        <v>0</v>
      </c>
      <c r="T20" s="293">
        <f t="shared" ref="T20:T63" si="5">+S20/$S$111</f>
        <v>0</v>
      </c>
      <c r="U20" s="85">
        <v>4034012.299085801</v>
      </c>
    </row>
    <row r="21" spans="2:21" ht="15.6">
      <c r="B21" s="237" t="s">
        <v>21</v>
      </c>
      <c r="C21" s="86">
        <v>18420886.701485042</v>
      </c>
      <c r="D21" s="380">
        <f t="shared" si="0"/>
        <v>23.792617283413058</v>
      </c>
      <c r="E21" s="84">
        <v>52223266.361449018</v>
      </c>
      <c r="F21" s="380">
        <f t="shared" si="1"/>
        <v>11.9632676837996</v>
      </c>
      <c r="G21" s="85">
        <v>70644153.062934056</v>
      </c>
      <c r="I21" s="237" t="s">
        <v>21</v>
      </c>
      <c r="J21" s="86">
        <v>14087998.817270301</v>
      </c>
      <c r="K21" s="380">
        <f t="shared" si="2"/>
        <v>18.706901048173862</v>
      </c>
      <c r="L21" s="84">
        <v>33290502.45004813</v>
      </c>
      <c r="M21" s="293">
        <f t="shared" si="3"/>
        <v>9.6557266093040273</v>
      </c>
      <c r="N21" s="85">
        <v>47378501.267318428</v>
      </c>
      <c r="P21" s="237" t="s">
        <v>21</v>
      </c>
      <c r="Q21" s="86">
        <v>13467826.180222776</v>
      </c>
      <c r="R21" s="380">
        <f t="shared" si="4"/>
        <v>18.407169130312596</v>
      </c>
      <c r="S21" s="84">
        <v>27575468.156996917</v>
      </c>
      <c r="T21" s="293">
        <f t="shared" si="5"/>
        <v>8.4518673657093615</v>
      </c>
      <c r="U21" s="85">
        <v>41043294.337219693</v>
      </c>
    </row>
    <row r="22" spans="2:21" ht="15.6">
      <c r="B22" s="237" t="s">
        <v>22</v>
      </c>
      <c r="C22" s="86">
        <v>59755.504375369324</v>
      </c>
      <c r="D22" s="380">
        <f t="shared" si="0"/>
        <v>7.7180858295266538E-2</v>
      </c>
      <c r="E22" s="84">
        <v>316702.52416379517</v>
      </c>
      <c r="F22" s="380">
        <f t="shared" si="1"/>
        <v>7.2549982731516111E-2</v>
      </c>
      <c r="G22" s="85">
        <v>376458.02853916452</v>
      </c>
      <c r="I22" s="237" t="s">
        <v>22</v>
      </c>
      <c r="J22" s="86">
        <v>81465.824756163725</v>
      </c>
      <c r="K22" s="380">
        <f t="shared" si="2"/>
        <v>0.10817527331512888</v>
      </c>
      <c r="L22" s="84">
        <v>411526.60815657198</v>
      </c>
      <c r="M22" s="293">
        <f t="shared" si="3"/>
        <v>0.11936102276546741</v>
      </c>
      <c r="N22" s="85">
        <v>492992.43291273573</v>
      </c>
      <c r="P22" s="237" t="s">
        <v>22</v>
      </c>
      <c r="Q22" s="86">
        <v>37373.89498419001</v>
      </c>
      <c r="R22" s="380">
        <f t="shared" si="4"/>
        <v>5.1080820083850211E-2</v>
      </c>
      <c r="S22" s="84">
        <v>424896.20817466371</v>
      </c>
      <c r="T22" s="293">
        <f t="shared" si="5"/>
        <v>0.1302304778740041</v>
      </c>
      <c r="U22" s="85">
        <v>462270.10315885372</v>
      </c>
    </row>
    <row r="23" spans="2:21" ht="15.6">
      <c r="B23" s="237" t="s">
        <v>23</v>
      </c>
      <c r="C23" s="86">
        <v>87947910.317407429</v>
      </c>
      <c r="D23" s="380">
        <f t="shared" si="0"/>
        <v>113.5944759320037</v>
      </c>
      <c r="E23" s="84">
        <v>103032357.90976705</v>
      </c>
      <c r="F23" s="380">
        <f t="shared" si="1"/>
        <v>23.602577235143851</v>
      </c>
      <c r="G23" s="85">
        <v>190980268.22717446</v>
      </c>
      <c r="I23" s="237" t="s">
        <v>23</v>
      </c>
      <c r="J23" s="86">
        <v>111749842.59848633</v>
      </c>
      <c r="K23" s="380">
        <f t="shared" si="2"/>
        <v>148.38823276136128</v>
      </c>
      <c r="L23" s="84">
        <v>90215289.772316605</v>
      </c>
      <c r="M23" s="293">
        <f t="shared" si="3"/>
        <v>26.166447181976114</v>
      </c>
      <c r="N23" s="85">
        <v>201965132.37080294</v>
      </c>
      <c r="P23" s="237" t="s">
        <v>23</v>
      </c>
      <c r="Q23" s="86">
        <v>103950707.68599783</v>
      </c>
      <c r="R23" s="380">
        <f t="shared" si="4"/>
        <v>142.07476633472535</v>
      </c>
      <c r="S23" s="84">
        <v>94167400.378268853</v>
      </c>
      <c r="T23" s="293">
        <f t="shared" si="5"/>
        <v>28.862261689973558</v>
      </c>
      <c r="U23" s="85">
        <v>198118108.06426668</v>
      </c>
    </row>
    <row r="24" spans="2:21" ht="15.6">
      <c r="B24" s="237" t="s">
        <v>24</v>
      </c>
      <c r="C24" s="86">
        <v>87688642.139611632</v>
      </c>
      <c r="D24" s="380">
        <f t="shared" si="0"/>
        <v>113.25960233834732</v>
      </c>
      <c r="E24" s="84">
        <v>18342353.544232707</v>
      </c>
      <c r="F24" s="380">
        <f t="shared" si="1"/>
        <v>4.2018529419778261</v>
      </c>
      <c r="G24" s="85">
        <v>106030995.68384434</v>
      </c>
      <c r="I24" s="237" t="s">
        <v>24</v>
      </c>
      <c r="J24" s="86">
        <v>82180255.252134591</v>
      </c>
      <c r="K24" s="380">
        <f t="shared" si="2"/>
        <v>109.12393754823069</v>
      </c>
      <c r="L24" s="84">
        <v>111461.08796581406</v>
      </c>
      <c r="M24" s="293">
        <f t="shared" si="3"/>
        <v>3.2328673758780464E-2</v>
      </c>
      <c r="N24" s="85">
        <v>82291716.340100408</v>
      </c>
      <c r="P24" s="237" t="s">
        <v>24</v>
      </c>
      <c r="Q24" s="86">
        <v>83988336.680877805</v>
      </c>
      <c r="R24" s="380">
        <f t="shared" si="4"/>
        <v>114.79116953029924</v>
      </c>
      <c r="S24" s="84">
        <v>70937.768109001248</v>
      </c>
      <c r="T24" s="293">
        <f t="shared" si="5"/>
        <v>2.1742390876674789E-2</v>
      </c>
      <c r="U24" s="85">
        <v>84059274.448986813</v>
      </c>
    </row>
    <row r="25" spans="2:21" ht="15.6">
      <c r="B25" s="237" t="s">
        <v>25</v>
      </c>
      <c r="C25" s="86">
        <v>16909185.294392858</v>
      </c>
      <c r="D25" s="380">
        <f t="shared" si="0"/>
        <v>21.840087331483993</v>
      </c>
      <c r="E25" s="84">
        <v>129011.6504387481</v>
      </c>
      <c r="F25" s="380">
        <f t="shared" si="1"/>
        <v>2.9553894577280925E-2</v>
      </c>
      <c r="G25" s="85">
        <v>17038196.944831606</v>
      </c>
      <c r="I25" s="237" t="s">
        <v>25</v>
      </c>
      <c r="J25" s="86">
        <v>10255379.50254461</v>
      </c>
      <c r="K25" s="380">
        <f t="shared" si="2"/>
        <v>13.617716189072249</v>
      </c>
      <c r="L25" s="84">
        <v>49903.693954110146</v>
      </c>
      <c r="M25" s="293">
        <f t="shared" si="3"/>
        <v>1.447429116872849E-2</v>
      </c>
      <c r="N25" s="85">
        <v>10305283.19649872</v>
      </c>
      <c r="P25" s="237" t="s">
        <v>25</v>
      </c>
      <c r="Q25" s="86">
        <v>11597019.605730621</v>
      </c>
      <c r="R25" s="380">
        <f t="shared" si="4"/>
        <v>15.850241786139804</v>
      </c>
      <c r="S25" s="84">
        <v>49654.142235321473</v>
      </c>
      <c r="T25" s="293">
        <f t="shared" si="5"/>
        <v>1.5218970062146292E-2</v>
      </c>
      <c r="U25" s="85">
        <v>11646673.747965943</v>
      </c>
    </row>
    <row r="26" spans="2:21" ht="15.6">
      <c r="B26" s="237" t="s">
        <v>26</v>
      </c>
      <c r="C26" s="86">
        <v>21992531.679134615</v>
      </c>
      <c r="D26" s="380">
        <f t="shared" si="0"/>
        <v>28.405792718588494</v>
      </c>
      <c r="E26" s="84">
        <v>11664360.275395699</v>
      </c>
      <c r="F26" s="380">
        <f t="shared" si="1"/>
        <v>2.6720631254472398</v>
      </c>
      <c r="G26" s="85">
        <v>33656891.954530314</v>
      </c>
      <c r="I26" s="237" t="s">
        <v>26</v>
      </c>
      <c r="J26" s="86">
        <v>22307573.067191333</v>
      </c>
      <c r="K26" s="380">
        <f t="shared" si="2"/>
        <v>29.621351293789637</v>
      </c>
      <c r="L26" s="84">
        <v>9389798.1593538113</v>
      </c>
      <c r="M26" s="293">
        <f t="shared" si="3"/>
        <v>2.7234591631444567</v>
      </c>
      <c r="N26" s="85">
        <v>31697371.226545144</v>
      </c>
      <c r="P26" s="237" t="s">
        <v>26</v>
      </c>
      <c r="Q26" s="86">
        <v>20585316.849685881</v>
      </c>
      <c r="R26" s="380">
        <f t="shared" si="4"/>
        <v>28.135008856119192</v>
      </c>
      <c r="S26" s="84">
        <v>8581225.485116424</v>
      </c>
      <c r="T26" s="293">
        <f t="shared" si="5"/>
        <v>2.6301413714002932</v>
      </c>
      <c r="U26" s="85">
        <v>29166542.334802307</v>
      </c>
    </row>
    <row r="27" spans="2:21" ht="15.6">
      <c r="B27" s="237" t="s">
        <v>27</v>
      </c>
      <c r="C27" s="86">
        <v>795815.43199755263</v>
      </c>
      <c r="D27" s="380">
        <f t="shared" si="0"/>
        <v>1.0278838531820158</v>
      </c>
      <c r="E27" s="84">
        <v>4894609.8697657986</v>
      </c>
      <c r="F27" s="380">
        <f t="shared" si="1"/>
        <v>1.1212536510929767</v>
      </c>
      <c r="G27" s="85">
        <v>5690425.3017633511</v>
      </c>
      <c r="I27" s="237" t="s">
        <v>27</v>
      </c>
      <c r="J27" s="86">
        <v>958881.87174762203</v>
      </c>
      <c r="K27" s="380">
        <f t="shared" si="2"/>
        <v>1.273261626745801</v>
      </c>
      <c r="L27" s="84">
        <v>4383464.1502311388</v>
      </c>
      <c r="M27" s="293">
        <f t="shared" si="3"/>
        <v>1.2713995981233945</v>
      </c>
      <c r="N27" s="85">
        <v>5342346.0219787611</v>
      </c>
      <c r="P27" s="237" t="s">
        <v>27</v>
      </c>
      <c r="Q27" s="86">
        <v>1203452.0327298676</v>
      </c>
      <c r="R27" s="380">
        <f t="shared" si="4"/>
        <v>1.6448196472276373</v>
      </c>
      <c r="S27" s="84">
        <v>5081675.6949647618</v>
      </c>
      <c r="T27" s="293">
        <f t="shared" si="5"/>
        <v>1.5575310897665828</v>
      </c>
      <c r="U27" s="85">
        <v>6285127.7276946297</v>
      </c>
    </row>
    <row r="28" spans="2:21" ht="15.6">
      <c r="B28" s="237" t="s">
        <v>28</v>
      </c>
      <c r="C28" s="86">
        <v>805239.81467536488</v>
      </c>
      <c r="D28" s="380">
        <f t="shared" si="0"/>
        <v>1.0400564881815861</v>
      </c>
      <c r="E28" s="84">
        <v>3265071.2172522042</v>
      </c>
      <c r="F28" s="380">
        <f t="shared" si="1"/>
        <v>0.74796012773900555</v>
      </c>
      <c r="G28" s="85">
        <v>4070311.0319275688</v>
      </c>
      <c r="I28" s="237" t="s">
        <v>28</v>
      </c>
      <c r="J28" s="86">
        <v>610114.91361103475</v>
      </c>
      <c r="K28" s="380">
        <f t="shared" si="2"/>
        <v>0.81014766291329299</v>
      </c>
      <c r="L28" s="84">
        <v>1963463.6776689393</v>
      </c>
      <c r="M28" s="293">
        <f t="shared" si="3"/>
        <v>0.56949180948281275</v>
      </c>
      <c r="N28" s="85">
        <v>2573578.5912799742</v>
      </c>
      <c r="P28" s="237" t="s">
        <v>28</v>
      </c>
      <c r="Q28" s="86">
        <v>938731.35238041962</v>
      </c>
      <c r="R28" s="380">
        <f t="shared" si="4"/>
        <v>1.2830123094822741</v>
      </c>
      <c r="S28" s="84">
        <v>3277043.6625463911</v>
      </c>
      <c r="T28" s="293">
        <f t="shared" si="5"/>
        <v>1.0044122634579002</v>
      </c>
      <c r="U28" s="85">
        <v>4215775.0149268107</v>
      </c>
    </row>
    <row r="29" spans="2:21" ht="15.6">
      <c r="B29" s="237" t="s">
        <v>29</v>
      </c>
      <c r="C29" s="86">
        <v>11018282.036289884</v>
      </c>
      <c r="D29" s="380">
        <f t="shared" si="0"/>
        <v>14.231332718039909</v>
      </c>
      <c r="E29" s="84">
        <v>1997587.4467932284</v>
      </c>
      <c r="F29" s="380">
        <f t="shared" si="1"/>
        <v>0.45760587211041126</v>
      </c>
      <c r="G29" s="85">
        <v>13015869.483083112</v>
      </c>
      <c r="I29" s="237" t="s">
        <v>29</v>
      </c>
      <c r="J29" s="86">
        <v>25833794.692210428</v>
      </c>
      <c r="K29" s="380">
        <f t="shared" si="2"/>
        <v>34.303682678733949</v>
      </c>
      <c r="L29" s="84">
        <v>4101965.2019672468</v>
      </c>
      <c r="M29" s="293">
        <f t="shared" si="3"/>
        <v>1.1897523808931592</v>
      </c>
      <c r="N29" s="85">
        <v>29935759.894177675</v>
      </c>
      <c r="P29" s="237" t="s">
        <v>29</v>
      </c>
      <c r="Q29" s="86">
        <v>24585864.557368357</v>
      </c>
      <c r="R29" s="380">
        <f t="shared" si="4"/>
        <v>33.602762692839534</v>
      </c>
      <c r="S29" s="84">
        <v>3513085.6322645503</v>
      </c>
      <c r="T29" s="293">
        <f t="shared" si="5"/>
        <v>1.0767590105535596</v>
      </c>
      <c r="U29" s="85">
        <v>28098950.189632908</v>
      </c>
    </row>
    <row r="30" spans="2:21" ht="15.6">
      <c r="B30" s="237" t="s">
        <v>30</v>
      </c>
      <c r="C30" s="86">
        <v>3625702.4733099691</v>
      </c>
      <c r="D30" s="380">
        <f t="shared" si="0"/>
        <v>4.6829966835436752</v>
      </c>
      <c r="E30" s="84">
        <v>179451.3325690472</v>
      </c>
      <c r="F30" s="380">
        <f t="shared" si="1"/>
        <v>4.110858008917713E-2</v>
      </c>
      <c r="G30" s="85">
        <v>3805153.8058790164</v>
      </c>
      <c r="I30" s="237" t="s">
        <v>30</v>
      </c>
      <c r="J30" s="86">
        <v>5069282.7388157714</v>
      </c>
      <c r="K30" s="380">
        <f t="shared" si="2"/>
        <v>6.7313017136252746</v>
      </c>
      <c r="L30" s="84">
        <v>98076.550958488777</v>
      </c>
      <c r="M30" s="293">
        <f t="shared" si="3"/>
        <v>2.8446562627271889E-2</v>
      </c>
      <c r="N30" s="85">
        <v>5167359.2897742605</v>
      </c>
      <c r="P30" s="237" t="s">
        <v>30</v>
      </c>
      <c r="Q30" s="86">
        <v>5406861.2755223121</v>
      </c>
      <c r="R30" s="380">
        <f t="shared" si="4"/>
        <v>7.3898347536462357</v>
      </c>
      <c r="S30" s="84">
        <v>181854.63268870983</v>
      </c>
      <c r="T30" s="293">
        <f t="shared" si="5"/>
        <v>5.5738355068861191E-2</v>
      </c>
      <c r="U30" s="85">
        <v>5588715.9082110217</v>
      </c>
    </row>
    <row r="31" spans="2:21" ht="15.6">
      <c r="B31" s="237" t="s">
        <v>31</v>
      </c>
      <c r="C31" s="86">
        <v>855107.31903071294</v>
      </c>
      <c r="D31" s="380">
        <f t="shared" si="0"/>
        <v>1.1044658982839826</v>
      </c>
      <c r="E31" s="84">
        <v>36894234.590562001</v>
      </c>
      <c r="F31" s="380">
        <f t="shared" si="1"/>
        <v>8.4517042909750515</v>
      </c>
      <c r="G31" s="85">
        <v>37749341.90959271</v>
      </c>
      <c r="I31" s="237" t="s">
        <v>31</v>
      </c>
      <c r="J31" s="86">
        <v>793125.329744232</v>
      </c>
      <c r="K31" s="380">
        <f t="shared" si="2"/>
        <v>1.0531600161789638</v>
      </c>
      <c r="L31" s="84">
        <v>33565154.079516888</v>
      </c>
      <c r="M31" s="293">
        <f t="shared" si="3"/>
        <v>9.7353877994867055</v>
      </c>
      <c r="N31" s="85">
        <v>34358279.409261122</v>
      </c>
      <c r="P31" s="237" t="s">
        <v>31</v>
      </c>
      <c r="Q31" s="86">
        <v>994720.45435778436</v>
      </c>
      <c r="R31" s="380">
        <f t="shared" si="4"/>
        <v>1.3595354881868738</v>
      </c>
      <c r="S31" s="84">
        <v>30373173.689999621</v>
      </c>
      <c r="T31" s="293">
        <f t="shared" si="5"/>
        <v>9.3093627292921646</v>
      </c>
      <c r="U31" s="85">
        <v>31367894.144357406</v>
      </c>
    </row>
    <row r="32" spans="2:21" ht="15.6">
      <c r="B32" s="237" t="s">
        <v>32</v>
      </c>
      <c r="C32" s="86">
        <v>230588539.92792869</v>
      </c>
      <c r="D32" s="380">
        <f t="shared" si="0"/>
        <v>297.83066197372176</v>
      </c>
      <c r="E32" s="84">
        <v>188270187.76784325</v>
      </c>
      <c r="F32" s="380">
        <f t="shared" si="1"/>
        <v>43.128796991690649</v>
      </c>
      <c r="G32" s="85">
        <v>418858727.69577193</v>
      </c>
      <c r="I32" s="237" t="s">
        <v>32</v>
      </c>
      <c r="J32" s="86">
        <v>105259244.97385573</v>
      </c>
      <c r="K32" s="380">
        <f t="shared" si="2"/>
        <v>139.7696227598733</v>
      </c>
      <c r="L32" s="84">
        <v>133166452.10831471</v>
      </c>
      <c r="M32" s="293">
        <f t="shared" si="3"/>
        <v>38.624194904183717</v>
      </c>
      <c r="N32" s="85">
        <v>238425697.08217043</v>
      </c>
      <c r="P32" s="237" t="s">
        <v>32</v>
      </c>
      <c r="Q32" s="86">
        <v>105274820.40491079</v>
      </c>
      <c r="R32" s="380">
        <f t="shared" si="4"/>
        <v>143.88449913335774</v>
      </c>
      <c r="S32" s="84">
        <v>142511895.67044213</v>
      </c>
      <c r="T32" s="293">
        <f t="shared" si="5"/>
        <v>43.679825611111632</v>
      </c>
      <c r="U32" s="85">
        <v>247786716.07535291</v>
      </c>
    </row>
    <row r="33" spans="2:21" ht="15.6">
      <c r="B33" s="237" t="s">
        <v>33</v>
      </c>
      <c r="C33" s="86">
        <v>11677278.646211892</v>
      </c>
      <c r="D33" s="380">
        <f t="shared" si="0"/>
        <v>15.082499895007398</v>
      </c>
      <c r="E33" s="84">
        <v>25583923.962514993</v>
      </c>
      <c r="F33" s="380">
        <f t="shared" si="1"/>
        <v>5.8607465999384392</v>
      </c>
      <c r="G33" s="85">
        <v>37261202.608726889</v>
      </c>
      <c r="I33" s="237" t="s">
        <v>33</v>
      </c>
      <c r="J33" s="86">
        <v>14251115.122058287</v>
      </c>
      <c r="K33" s="380">
        <f t="shared" si="2"/>
        <v>18.923496791301829</v>
      </c>
      <c r="L33" s="84">
        <v>15584778.220088728</v>
      </c>
      <c r="M33" s="293">
        <f t="shared" si="3"/>
        <v>4.5202789590096746</v>
      </c>
      <c r="N33" s="85">
        <v>29835893.342147015</v>
      </c>
      <c r="P33" s="237" t="s">
        <v>33</v>
      </c>
      <c r="Q33" s="86">
        <v>12502963.55438732</v>
      </c>
      <c r="R33" s="380">
        <f t="shared" si="4"/>
        <v>17.088441868495725</v>
      </c>
      <c r="S33" s="84">
        <v>15539420.355689699</v>
      </c>
      <c r="T33" s="293">
        <f t="shared" si="5"/>
        <v>4.7628246613455385</v>
      </c>
      <c r="U33" s="85">
        <v>28042383.910077021</v>
      </c>
    </row>
    <row r="34" spans="2:21" ht="15.6">
      <c r="B34" s="237" t="s">
        <v>34</v>
      </c>
      <c r="C34" s="86">
        <v>10933321.913634995</v>
      </c>
      <c r="D34" s="380">
        <f t="shared" si="0"/>
        <v>14.12159730109515</v>
      </c>
      <c r="E34" s="84">
        <v>32868298.549706876</v>
      </c>
      <c r="F34" s="380">
        <f t="shared" si="1"/>
        <v>7.5294458056237756</v>
      </c>
      <c r="G34" s="85">
        <v>43801620.463341869</v>
      </c>
      <c r="I34" s="237" t="s">
        <v>34</v>
      </c>
      <c r="J34" s="86">
        <v>8837955.3376729004</v>
      </c>
      <c r="K34" s="380">
        <f t="shared" si="2"/>
        <v>11.735574236942018</v>
      </c>
      <c r="L34" s="84">
        <v>24553639.704279907</v>
      </c>
      <c r="M34" s="293">
        <f t="shared" si="3"/>
        <v>7.1216477613583322</v>
      </c>
      <c r="N34" s="85">
        <v>33391595.041952807</v>
      </c>
      <c r="P34" s="237" t="s">
        <v>34</v>
      </c>
      <c r="Q34" s="86">
        <v>11020625.507371318</v>
      </c>
      <c r="R34" s="380">
        <f t="shared" si="4"/>
        <v>15.062454394749649</v>
      </c>
      <c r="S34" s="84">
        <v>28940980.49015421</v>
      </c>
      <c r="T34" s="293">
        <f t="shared" si="5"/>
        <v>8.8703962211535572</v>
      </c>
      <c r="U34" s="85">
        <v>39961605.997525528</v>
      </c>
    </row>
    <row r="35" spans="2:21" ht="15.6">
      <c r="B35" s="237" t="s">
        <v>35</v>
      </c>
      <c r="C35" s="86">
        <v>6783517.4576704511</v>
      </c>
      <c r="D35" s="380">
        <f t="shared" si="0"/>
        <v>8.7616648058908453</v>
      </c>
      <c r="E35" s="84">
        <v>104002.13267078101</v>
      </c>
      <c r="F35" s="380">
        <f t="shared" si="1"/>
        <v>2.3824732528508783E-2</v>
      </c>
      <c r="G35" s="85">
        <v>6887519.5903412318</v>
      </c>
      <c r="I35" s="237" t="s">
        <v>35</v>
      </c>
      <c r="J35" s="86">
        <v>5440587.8137308536</v>
      </c>
      <c r="K35" s="380">
        <f t="shared" si="2"/>
        <v>7.2243431587030695</v>
      </c>
      <c r="L35" s="84">
        <v>64758.706342651174</v>
      </c>
      <c r="M35" s="293">
        <f t="shared" si="3"/>
        <v>1.8782905573596662E-2</v>
      </c>
      <c r="N35" s="85">
        <v>5505346.5200735051</v>
      </c>
      <c r="P35" s="237" t="s">
        <v>35</v>
      </c>
      <c r="Q35" s="86">
        <v>6307393.060603261</v>
      </c>
      <c r="R35" s="380">
        <f t="shared" si="4"/>
        <v>8.6206377543227077</v>
      </c>
      <c r="S35" s="84">
        <v>16291.164948299593</v>
      </c>
      <c r="T35" s="293">
        <f t="shared" si="5"/>
        <v>4.993234007560605E-3</v>
      </c>
      <c r="U35" s="85">
        <v>6323684.2255515605</v>
      </c>
    </row>
    <row r="36" spans="2:21" ht="15.6">
      <c r="B36" s="237" t="s">
        <v>36</v>
      </c>
      <c r="C36" s="86">
        <v>2514043.3788965004</v>
      </c>
      <c r="D36" s="380">
        <f t="shared" si="0"/>
        <v>3.2471657264555494</v>
      </c>
      <c r="E36" s="84">
        <v>0</v>
      </c>
      <c r="F36" s="380">
        <f t="shared" si="1"/>
        <v>0</v>
      </c>
      <c r="G36" s="85">
        <v>2514043.3788965004</v>
      </c>
      <c r="I36" s="237" t="s">
        <v>36</v>
      </c>
      <c r="J36" s="86">
        <v>2788450.3860485447</v>
      </c>
      <c r="K36" s="380">
        <f t="shared" si="2"/>
        <v>3.7026738947199536</v>
      </c>
      <c r="L36" s="84">
        <v>0</v>
      </c>
      <c r="M36" s="293">
        <f t="shared" si="3"/>
        <v>0</v>
      </c>
      <c r="N36" s="85">
        <v>2788450.3860485447</v>
      </c>
      <c r="P36" s="237" t="s">
        <v>36</v>
      </c>
      <c r="Q36" s="86">
        <v>1882572.7930912715</v>
      </c>
      <c r="R36" s="380">
        <f t="shared" si="4"/>
        <v>2.5730088389054941</v>
      </c>
      <c r="S36" s="84">
        <v>0</v>
      </c>
      <c r="T36" s="293">
        <f t="shared" si="5"/>
        <v>0</v>
      </c>
      <c r="U36" s="85">
        <v>1882572.7930912715</v>
      </c>
    </row>
    <row r="37" spans="2:21" ht="15.6">
      <c r="B37" s="237" t="s">
        <v>37</v>
      </c>
      <c r="C37" s="86">
        <v>6632957.1994284699</v>
      </c>
      <c r="D37" s="380">
        <f t="shared" si="0"/>
        <v>8.5671995415149169</v>
      </c>
      <c r="E37" s="84">
        <v>214246.46825564065</v>
      </c>
      <c r="F37" s="380">
        <f t="shared" si="1"/>
        <v>4.9079424337635125E-2</v>
      </c>
      <c r="G37" s="85">
        <v>6847203.6676841108</v>
      </c>
      <c r="I37" s="237" t="s">
        <v>37</v>
      </c>
      <c r="J37" s="86">
        <v>6345889.8867882537</v>
      </c>
      <c r="K37" s="380">
        <f t="shared" si="2"/>
        <v>8.4264582723578609</v>
      </c>
      <c r="L37" s="84">
        <v>147950.8319317706</v>
      </c>
      <c r="M37" s="293">
        <f t="shared" si="3"/>
        <v>4.2912322723149522E-2</v>
      </c>
      <c r="N37" s="85">
        <v>6493840.7187200245</v>
      </c>
      <c r="P37" s="237" t="s">
        <v>37</v>
      </c>
      <c r="Q37" s="86">
        <v>8059099.7073444016</v>
      </c>
      <c r="R37" s="380">
        <f t="shared" si="4"/>
        <v>11.01478511572885</v>
      </c>
      <c r="S37" s="84">
        <v>1011721.1326155507</v>
      </c>
      <c r="T37" s="293">
        <f t="shared" si="5"/>
        <v>0.31009202727831831</v>
      </c>
      <c r="U37" s="85">
        <v>9070820.839959953</v>
      </c>
    </row>
    <row r="38" spans="2:21" ht="15.6">
      <c r="B38" s="237" t="s">
        <v>38</v>
      </c>
      <c r="C38" s="86">
        <v>3455999.6732152184</v>
      </c>
      <c r="D38" s="380">
        <f t="shared" si="0"/>
        <v>4.4638067042549769</v>
      </c>
      <c r="E38" s="84">
        <v>274841.93494409532</v>
      </c>
      <c r="F38" s="380">
        <f t="shared" si="1"/>
        <v>6.2960589552415278E-2</v>
      </c>
      <c r="G38" s="85">
        <v>3730841.6081593139</v>
      </c>
      <c r="I38" s="237" t="s">
        <v>38</v>
      </c>
      <c r="J38" s="86">
        <v>3079545.0181354349</v>
      </c>
      <c r="K38" s="380">
        <f t="shared" si="2"/>
        <v>4.0892070389042425</v>
      </c>
      <c r="L38" s="84">
        <v>203523.62329859316</v>
      </c>
      <c r="M38" s="293">
        <f t="shared" si="3"/>
        <v>5.903090432638855E-2</v>
      </c>
      <c r="N38" s="85">
        <v>3283068.6414340283</v>
      </c>
      <c r="P38" s="237" t="s">
        <v>38</v>
      </c>
      <c r="Q38" s="86">
        <v>7234216.6334149437</v>
      </c>
      <c r="R38" s="380">
        <f t="shared" si="4"/>
        <v>9.8873750904310231</v>
      </c>
      <c r="S38" s="84">
        <v>1055872.1956452432</v>
      </c>
      <c r="T38" s="293">
        <f t="shared" si="5"/>
        <v>0.3236243062828853</v>
      </c>
      <c r="U38" s="85">
        <v>8290088.8290601866</v>
      </c>
    </row>
    <row r="39" spans="2:21" ht="15.6">
      <c r="B39" s="237" t="s">
        <v>39</v>
      </c>
      <c r="C39" s="86">
        <v>4784234.9132064776</v>
      </c>
      <c r="D39" s="380">
        <f t="shared" si="0"/>
        <v>6.1793697626232067</v>
      </c>
      <c r="E39" s="84">
        <v>4565.473317367394</v>
      </c>
      <c r="F39" s="380">
        <f t="shared" si="1"/>
        <v>1.0458552902625304E-3</v>
      </c>
      <c r="G39" s="85">
        <v>4788800.3865238447</v>
      </c>
      <c r="I39" s="237" t="s">
        <v>39</v>
      </c>
      <c r="J39" s="86">
        <v>4613696.405142772</v>
      </c>
      <c r="K39" s="380">
        <f t="shared" si="2"/>
        <v>6.1263464908527281</v>
      </c>
      <c r="L39" s="84">
        <v>13538.088573024164</v>
      </c>
      <c r="M39" s="293">
        <f t="shared" si="3"/>
        <v>3.9266479161679108E-3</v>
      </c>
      <c r="N39" s="85">
        <v>4627234.4937157966</v>
      </c>
      <c r="P39" s="237" t="s">
        <v>39</v>
      </c>
      <c r="Q39" s="86">
        <v>5251351.576793531</v>
      </c>
      <c r="R39" s="380">
        <f t="shared" si="4"/>
        <v>7.1772916685484978</v>
      </c>
      <c r="S39" s="84">
        <v>5410.4938446335873</v>
      </c>
      <c r="T39" s="293">
        <f t="shared" si="5"/>
        <v>1.6583136901785259E-3</v>
      </c>
      <c r="U39" s="85">
        <v>5256762.0706381649</v>
      </c>
    </row>
    <row r="40" spans="2:21" ht="15.6">
      <c r="B40" s="237" t="s">
        <v>40</v>
      </c>
      <c r="C40" s="86">
        <v>253067255.52833462</v>
      </c>
      <c r="D40" s="380">
        <f t="shared" si="0"/>
        <v>326.86441512416206</v>
      </c>
      <c r="E40" s="84">
        <v>596140.91462069505</v>
      </c>
      <c r="F40" s="380">
        <f t="shared" si="1"/>
        <v>0.13656352495287724</v>
      </c>
      <c r="G40" s="85">
        <v>253663396.44295532</v>
      </c>
      <c r="I40" s="237" t="s">
        <v>40</v>
      </c>
      <c r="J40" s="86">
        <v>276737539.48948133</v>
      </c>
      <c r="K40" s="380">
        <f t="shared" si="2"/>
        <v>367.46892406028132</v>
      </c>
      <c r="L40" s="84">
        <v>310610.5010879637</v>
      </c>
      <c r="M40" s="293">
        <f t="shared" si="3"/>
        <v>9.0090862551098938E-2</v>
      </c>
      <c r="N40" s="85">
        <v>277048149.99056929</v>
      </c>
      <c r="P40" s="237" t="s">
        <v>40</v>
      </c>
      <c r="Q40" s="86">
        <v>254301358.59954435</v>
      </c>
      <c r="R40" s="380">
        <f t="shared" si="4"/>
        <v>347.5667160513247</v>
      </c>
      <c r="S40" s="84">
        <v>48236.485569974197</v>
      </c>
      <c r="T40" s="293">
        <f t="shared" si="5"/>
        <v>1.4784458994649191E-2</v>
      </c>
      <c r="U40" s="85">
        <v>254349595.08511433</v>
      </c>
    </row>
    <row r="41" spans="2:21" ht="15.6">
      <c r="B41" s="237" t="s">
        <v>41</v>
      </c>
      <c r="C41" s="86">
        <v>3255749.8659477662</v>
      </c>
      <c r="D41" s="380">
        <f t="shared" si="0"/>
        <v>4.2051618788130174</v>
      </c>
      <c r="E41" s="84">
        <v>1159511.0259181093</v>
      </c>
      <c r="F41" s="380">
        <f t="shared" si="1"/>
        <v>0.26561993823533314</v>
      </c>
      <c r="G41" s="85">
        <v>4415260.8918658756</v>
      </c>
      <c r="I41" s="237" t="s">
        <v>41</v>
      </c>
      <c r="J41" s="86">
        <v>3948345.6608169093</v>
      </c>
      <c r="K41" s="380">
        <f t="shared" si="2"/>
        <v>5.2428533348783999</v>
      </c>
      <c r="L41" s="84">
        <v>907497.03151311749</v>
      </c>
      <c r="M41" s="293">
        <f t="shared" si="3"/>
        <v>0.26321450834794941</v>
      </c>
      <c r="N41" s="85">
        <v>4855842.692330027</v>
      </c>
      <c r="P41" s="237" t="s">
        <v>41</v>
      </c>
      <c r="Q41" s="86">
        <v>4279445.0269356789</v>
      </c>
      <c r="R41" s="380">
        <f t="shared" si="4"/>
        <v>5.8489371143173745</v>
      </c>
      <c r="S41" s="84">
        <v>897516.20167471911</v>
      </c>
      <c r="T41" s="293">
        <f t="shared" si="5"/>
        <v>0.27508827237100636</v>
      </c>
      <c r="U41" s="85">
        <v>5176961.2286103982</v>
      </c>
    </row>
    <row r="42" spans="2:21" ht="15.6">
      <c r="B42" s="237" t="s">
        <v>42</v>
      </c>
      <c r="C42" s="86">
        <v>14905916.11647841</v>
      </c>
      <c r="D42" s="380">
        <f t="shared" si="0"/>
        <v>19.252643109163603</v>
      </c>
      <c r="E42" s="84">
        <v>54880076.543344632</v>
      </c>
      <c r="F42" s="380">
        <f t="shared" si="1"/>
        <v>12.571887818187143</v>
      </c>
      <c r="G42" s="85">
        <v>69785992.659823045</v>
      </c>
      <c r="I42" s="237" t="s">
        <v>42</v>
      </c>
      <c r="J42" s="86">
        <v>10598895.62125417</v>
      </c>
      <c r="K42" s="380">
        <f t="shared" si="2"/>
        <v>14.073857769186155</v>
      </c>
      <c r="L42" s="84">
        <v>33935464.412049919</v>
      </c>
      <c r="M42" s="293">
        <f t="shared" si="3"/>
        <v>9.84279426885149</v>
      </c>
      <c r="N42" s="85">
        <v>44534360.033304088</v>
      </c>
      <c r="P42" s="237" t="s">
        <v>42</v>
      </c>
      <c r="Q42" s="86">
        <v>14392046.2669292</v>
      </c>
      <c r="R42" s="380">
        <f t="shared" si="4"/>
        <v>19.670348148365228</v>
      </c>
      <c r="S42" s="84">
        <v>51374640.481926873</v>
      </c>
      <c r="T42" s="293">
        <f t="shared" si="5"/>
        <v>15.746301924671885</v>
      </c>
      <c r="U42" s="85">
        <v>65766686.748856075</v>
      </c>
    </row>
    <row r="43" spans="2:21" ht="15.6">
      <c r="B43" s="237" t="s">
        <v>43</v>
      </c>
      <c r="C43" s="86">
        <v>150588.23016561786</v>
      </c>
      <c r="D43" s="380">
        <f t="shared" si="0"/>
        <v>0.19450139321622451</v>
      </c>
      <c r="E43" s="84">
        <v>4189849.2487224312</v>
      </c>
      <c r="F43" s="380">
        <f t="shared" si="1"/>
        <v>0.95980760319187197</v>
      </c>
      <c r="G43" s="85">
        <v>4340437.4788880488</v>
      </c>
      <c r="I43" s="237" t="s">
        <v>43</v>
      </c>
      <c r="J43" s="86">
        <v>196242.53857858526</v>
      </c>
      <c r="K43" s="380">
        <f t="shared" si="2"/>
        <v>0.26058276965012894</v>
      </c>
      <c r="L43" s="84">
        <v>3375208.5379698225</v>
      </c>
      <c r="M43" s="293">
        <f t="shared" si="3"/>
        <v>0.97896061920141542</v>
      </c>
      <c r="N43" s="85">
        <v>3571451.0765484078</v>
      </c>
      <c r="P43" s="237" t="s">
        <v>43</v>
      </c>
      <c r="Q43" s="86">
        <v>194574.92000259992</v>
      </c>
      <c r="R43" s="380">
        <f t="shared" si="4"/>
        <v>0.26593552761056322</v>
      </c>
      <c r="S43" s="84">
        <v>3662119.7350210315</v>
      </c>
      <c r="T43" s="293">
        <f t="shared" si="5"/>
        <v>1.1224378894140683</v>
      </c>
      <c r="U43" s="85">
        <v>3856694.6550236312</v>
      </c>
    </row>
    <row r="44" spans="2:21" ht="15.6">
      <c r="B44" s="237" t="s">
        <v>44</v>
      </c>
      <c r="C44" s="86">
        <v>54361669.748511724</v>
      </c>
      <c r="D44" s="380">
        <f t="shared" si="0"/>
        <v>70.214122923266331</v>
      </c>
      <c r="E44" s="84">
        <v>120666443.00696728</v>
      </c>
      <c r="F44" s="380">
        <f t="shared" si="1"/>
        <v>27.642180559007144</v>
      </c>
      <c r="G44" s="85">
        <v>175028112.75547901</v>
      </c>
      <c r="I44" s="237" t="s">
        <v>44</v>
      </c>
      <c r="J44" s="86">
        <v>53812407.592273846</v>
      </c>
      <c r="K44" s="380">
        <f t="shared" si="2"/>
        <v>71.45538532829876</v>
      </c>
      <c r="L44" s="84">
        <v>78130173.824846148</v>
      </c>
      <c r="M44" s="293">
        <f t="shared" si="3"/>
        <v>22.661225961431089</v>
      </c>
      <c r="N44" s="85">
        <v>131942581.41711999</v>
      </c>
      <c r="P44" s="237" t="s">
        <v>44</v>
      </c>
      <c r="Q44" s="86">
        <v>63743377.623931527</v>
      </c>
      <c r="R44" s="380">
        <f t="shared" si="4"/>
        <v>87.121345134681761</v>
      </c>
      <c r="S44" s="84">
        <v>105243513.64630993</v>
      </c>
      <c r="T44" s="293">
        <f t="shared" si="5"/>
        <v>32.257084934173079</v>
      </c>
      <c r="U44" s="85">
        <v>168986891.27024144</v>
      </c>
    </row>
    <row r="45" spans="2:21" ht="15.6">
      <c r="B45" s="237" t="s">
        <v>45</v>
      </c>
      <c r="C45" s="86">
        <v>1085911.4631695324</v>
      </c>
      <c r="D45" s="380">
        <f t="shared" si="0"/>
        <v>1.4025750369975891</v>
      </c>
      <c r="E45" s="84">
        <v>4038604.7515939586</v>
      </c>
      <c r="F45" s="380">
        <f t="shared" si="1"/>
        <v>0.92516062434672541</v>
      </c>
      <c r="G45" s="85">
        <v>5124516.2147634905</v>
      </c>
      <c r="I45" s="237" t="s">
        <v>45</v>
      </c>
      <c r="J45" s="86">
        <v>2226360.7603733409</v>
      </c>
      <c r="K45" s="380">
        <f t="shared" si="2"/>
        <v>2.9562971279345271</v>
      </c>
      <c r="L45" s="84">
        <v>2550301.6383877369</v>
      </c>
      <c r="M45" s="293">
        <f t="shared" si="3"/>
        <v>0.73970092306301383</v>
      </c>
      <c r="N45" s="85">
        <v>4776662.3987610778</v>
      </c>
      <c r="P45" s="237" t="s">
        <v>45</v>
      </c>
      <c r="Q45" s="86">
        <v>2085702.1172365597</v>
      </c>
      <c r="R45" s="380">
        <f t="shared" si="4"/>
        <v>2.8506361096196873</v>
      </c>
      <c r="S45" s="84">
        <v>3926409.2371284836</v>
      </c>
      <c r="T45" s="293">
        <f t="shared" si="5"/>
        <v>1.2034424912305843</v>
      </c>
      <c r="U45" s="85">
        <v>6012111.3543650433</v>
      </c>
    </row>
    <row r="46" spans="2:21" ht="15.6">
      <c r="B46" s="237" t="s">
        <v>46</v>
      </c>
      <c r="C46" s="86">
        <v>91067716.539376706</v>
      </c>
      <c r="D46" s="380">
        <f t="shared" si="0"/>
        <v>117.62405152413531</v>
      </c>
      <c r="E46" s="84">
        <v>139826.2854490538</v>
      </c>
      <c r="F46" s="380">
        <f t="shared" si="1"/>
        <v>3.2031303260135445E-2</v>
      </c>
      <c r="G46" s="85">
        <v>91207542.824825764</v>
      </c>
      <c r="I46" s="237" t="s">
        <v>46</v>
      </c>
      <c r="J46" s="86">
        <v>107059132.61644967</v>
      </c>
      <c r="K46" s="380">
        <f t="shared" si="2"/>
        <v>142.1596229624968</v>
      </c>
      <c r="L46" s="84">
        <v>182705.42288376924</v>
      </c>
      <c r="M46" s="293">
        <f t="shared" si="3"/>
        <v>5.2992700126711513E-2</v>
      </c>
      <c r="N46" s="85">
        <v>107241838.03933343</v>
      </c>
      <c r="P46" s="237" t="s">
        <v>46</v>
      </c>
      <c r="Q46" s="86">
        <v>106430394.77173583</v>
      </c>
      <c r="R46" s="380">
        <f t="shared" si="4"/>
        <v>145.46388191779241</v>
      </c>
      <c r="S46" s="84">
        <v>216136.00093554781</v>
      </c>
      <c r="T46" s="293">
        <f t="shared" si="5"/>
        <v>6.6245577498874469E-2</v>
      </c>
      <c r="U46" s="85">
        <v>106646530.77267139</v>
      </c>
    </row>
    <row r="47" spans="2:21" ht="15.6">
      <c r="B47" s="237" t="s">
        <v>47</v>
      </c>
      <c r="C47" s="86">
        <v>13045457.72512662</v>
      </c>
      <c r="D47" s="380">
        <f t="shared" si="0"/>
        <v>16.84965484945193</v>
      </c>
      <c r="E47" s="84">
        <v>0</v>
      </c>
      <c r="F47" s="380">
        <f t="shared" si="1"/>
        <v>0</v>
      </c>
      <c r="G47" s="85">
        <v>13045457.72512662</v>
      </c>
      <c r="I47" s="237" t="s">
        <v>47</v>
      </c>
      <c r="J47" s="86">
        <v>11141049.420059102</v>
      </c>
      <c r="K47" s="380">
        <f t="shared" si="2"/>
        <v>14.793762533424383</v>
      </c>
      <c r="L47" s="84">
        <v>0</v>
      </c>
      <c r="M47" s="293">
        <f t="shared" si="3"/>
        <v>0</v>
      </c>
      <c r="N47" s="85">
        <v>11141049.420059102</v>
      </c>
      <c r="P47" s="237" t="s">
        <v>47</v>
      </c>
      <c r="Q47" s="86">
        <v>11966037.489432111</v>
      </c>
      <c r="R47" s="380">
        <f t="shared" si="4"/>
        <v>16.354597463626799</v>
      </c>
      <c r="S47" s="84">
        <v>0</v>
      </c>
      <c r="T47" s="293">
        <f t="shared" si="5"/>
        <v>0</v>
      </c>
      <c r="U47" s="85">
        <v>11966037.489432111</v>
      </c>
    </row>
    <row r="48" spans="2:21" ht="15.6">
      <c r="B48" s="237" t="s">
        <v>48</v>
      </c>
      <c r="C48" s="103">
        <v>181863066.17994004</v>
      </c>
      <c r="D48" s="380">
        <f t="shared" si="0"/>
        <v>234.89631100431791</v>
      </c>
      <c r="E48" s="104">
        <v>285733509.87</v>
      </c>
      <c r="F48" s="380">
        <f t="shared" si="1"/>
        <v>65.455623574893494</v>
      </c>
      <c r="G48" s="105">
        <v>467596576.04994005</v>
      </c>
      <c r="I48" s="237" t="s">
        <v>48</v>
      </c>
      <c r="J48" s="103">
        <v>178019147.82018003</v>
      </c>
      <c r="K48" s="382">
        <f t="shared" si="2"/>
        <v>236.3846438480609</v>
      </c>
      <c r="L48" s="104">
        <v>235774350.21000001</v>
      </c>
      <c r="M48" s="381">
        <f t="shared" si="3"/>
        <v>68.385049775984143</v>
      </c>
      <c r="N48" s="105">
        <v>413793498.03018004</v>
      </c>
      <c r="P48" s="237" t="s">
        <v>48</v>
      </c>
      <c r="Q48" s="103">
        <v>183534342.80230001</v>
      </c>
      <c r="R48" s="382">
        <f t="shared" si="4"/>
        <v>250.84580421328428</v>
      </c>
      <c r="S48" s="104">
        <v>233262004.8585</v>
      </c>
      <c r="T48" s="381">
        <f t="shared" si="5"/>
        <v>71.494689239691198</v>
      </c>
      <c r="U48" s="105">
        <v>416796347.66079998</v>
      </c>
    </row>
    <row r="49" spans="2:23" ht="15.6">
      <c r="B49" s="237" t="s">
        <v>49</v>
      </c>
      <c r="C49" s="86">
        <v>542996.90619435976</v>
      </c>
      <c r="D49" s="380">
        <f t="shared" si="0"/>
        <v>0.70134070007163241</v>
      </c>
      <c r="E49" s="84">
        <v>1011343.0717490361</v>
      </c>
      <c r="F49" s="380">
        <f t="shared" si="1"/>
        <v>0.23167773160242744</v>
      </c>
      <c r="G49" s="85">
        <v>1554339.9779433957</v>
      </c>
      <c r="I49" s="237" t="s">
        <v>49</v>
      </c>
      <c r="J49" s="86">
        <v>546726.27539563319</v>
      </c>
      <c r="K49" s="380">
        <f t="shared" si="2"/>
        <v>0.72597637655427194</v>
      </c>
      <c r="L49" s="84">
        <v>763138.33237200719</v>
      </c>
      <c r="M49" s="293">
        <f t="shared" si="3"/>
        <v>0.22134406392696657</v>
      </c>
      <c r="N49" s="85">
        <v>1309864.6077676404</v>
      </c>
      <c r="P49" s="237" t="s">
        <v>49</v>
      </c>
      <c r="Q49" s="86">
        <v>489954.54767486983</v>
      </c>
      <c r="R49" s="380">
        <f t="shared" si="4"/>
        <v>0.66964602189927835</v>
      </c>
      <c r="S49" s="84">
        <v>416505.88636735093</v>
      </c>
      <c r="T49" s="293">
        <f t="shared" si="5"/>
        <v>0.12765884838552946</v>
      </c>
      <c r="U49" s="85">
        <v>906460.4340422207</v>
      </c>
    </row>
    <row r="50" spans="2:23" ht="15.6">
      <c r="B50" s="237" t="s">
        <v>50</v>
      </c>
      <c r="C50" s="86">
        <v>1121.6641036812096</v>
      </c>
      <c r="D50" s="380">
        <f t="shared" si="0"/>
        <v>1.4487535356958741E-3</v>
      </c>
      <c r="E50" s="84">
        <v>8606.2879803447649</v>
      </c>
      <c r="F50" s="380">
        <f t="shared" si="1"/>
        <v>1.9715221594935619E-3</v>
      </c>
      <c r="G50" s="85">
        <v>9727.9520840259738</v>
      </c>
      <c r="I50" s="237" t="s">
        <v>50</v>
      </c>
      <c r="J50" s="86">
        <v>4051.072759605825</v>
      </c>
      <c r="K50" s="380">
        <f t="shared" si="2"/>
        <v>5.3792606200390456E-3</v>
      </c>
      <c r="L50" s="84">
        <v>1835.1371846865909</v>
      </c>
      <c r="M50" s="293">
        <f t="shared" si="3"/>
        <v>5.3227141802649413E-4</v>
      </c>
      <c r="N50" s="85">
        <v>5886.2099442924155</v>
      </c>
      <c r="P50" s="237" t="s">
        <v>50</v>
      </c>
      <c r="Q50" s="86">
        <v>4267.0381697679077</v>
      </c>
      <c r="R50" s="380">
        <f t="shared" si="4"/>
        <v>5.8319800259790831E-3</v>
      </c>
      <c r="S50" s="84">
        <v>4962.5809745280876</v>
      </c>
      <c r="T50" s="293">
        <f t="shared" si="5"/>
        <v>1.5210286167947286E-3</v>
      </c>
      <c r="U50" s="85">
        <v>9229.6191442959953</v>
      </c>
    </row>
    <row r="51" spans="2:23" ht="15.6">
      <c r="B51" s="237" t="s">
        <v>51</v>
      </c>
      <c r="C51" s="86">
        <v>223491.55343080277</v>
      </c>
      <c r="D51" s="380">
        <f t="shared" si="0"/>
        <v>0.28866411715272494</v>
      </c>
      <c r="E51" s="84">
        <v>10083315.79668501</v>
      </c>
      <c r="F51" s="380">
        <f t="shared" si="1"/>
        <v>2.3098786119796575</v>
      </c>
      <c r="G51" s="85">
        <v>10306807.350115813</v>
      </c>
      <c r="I51" s="237" t="s">
        <v>51</v>
      </c>
      <c r="J51" s="86">
        <v>196709.33418154099</v>
      </c>
      <c r="K51" s="380">
        <f t="shared" si="2"/>
        <v>0.26120260922191474</v>
      </c>
      <c r="L51" s="84">
        <v>8154305.7492369385</v>
      </c>
      <c r="M51" s="293">
        <f t="shared" si="3"/>
        <v>2.3651114044148072</v>
      </c>
      <c r="N51" s="85">
        <v>8351015.0834184792</v>
      </c>
      <c r="P51" s="237" t="s">
        <v>51</v>
      </c>
      <c r="Q51" s="86">
        <v>227517.38748170648</v>
      </c>
      <c r="R51" s="380">
        <f t="shared" si="4"/>
        <v>0.31095968832836268</v>
      </c>
      <c r="S51" s="84">
        <v>7343545.5489597749</v>
      </c>
      <c r="T51" s="293">
        <f t="shared" si="5"/>
        <v>2.2507930824777223</v>
      </c>
      <c r="U51" s="85">
        <v>7571062.9364414811</v>
      </c>
    </row>
    <row r="52" spans="2:23" ht="15.6">
      <c r="B52" s="237" t="s">
        <v>52</v>
      </c>
      <c r="C52" s="86">
        <v>52799.198434021055</v>
      </c>
      <c r="D52" s="380">
        <f t="shared" si="0"/>
        <v>6.8196018007665782E-2</v>
      </c>
      <c r="E52" s="84">
        <v>110410.0573689524</v>
      </c>
      <c r="F52" s="380">
        <f t="shared" si="1"/>
        <v>2.5292655234286626E-2</v>
      </c>
      <c r="G52" s="85">
        <v>163209.25580297346</v>
      </c>
      <c r="I52" s="237" t="s">
        <v>52</v>
      </c>
      <c r="J52" s="86">
        <v>66072.561521155614</v>
      </c>
      <c r="K52" s="380">
        <f t="shared" si="2"/>
        <v>8.7735162843740819E-2</v>
      </c>
      <c r="L52" s="84">
        <v>92532.558744800073</v>
      </c>
      <c r="M52" s="293">
        <f t="shared" si="3"/>
        <v>2.6838558265673228E-2</v>
      </c>
      <c r="N52" s="85">
        <v>158605.12026595569</v>
      </c>
      <c r="P52" s="237" t="s">
        <v>52</v>
      </c>
      <c r="Q52" s="86">
        <v>51167.159000487671</v>
      </c>
      <c r="R52" s="380">
        <f t="shared" si="4"/>
        <v>6.9932781804286234E-2</v>
      </c>
      <c r="S52" s="84">
        <v>96568.369787763921</v>
      </c>
      <c r="T52" s="293">
        <f t="shared" si="5"/>
        <v>2.9598157627719546E-2</v>
      </c>
      <c r="U52" s="85">
        <v>147735.5287882516</v>
      </c>
    </row>
    <row r="53" spans="2:23" ht="15.6">
      <c r="B53" s="237" t="s">
        <v>53</v>
      </c>
      <c r="C53" s="86">
        <v>10282786.624249645</v>
      </c>
      <c r="D53" s="380">
        <f t="shared" si="0"/>
        <v>13.281358857608485</v>
      </c>
      <c r="E53" s="84">
        <v>31692853.344486743</v>
      </c>
      <c r="F53" s="380">
        <f t="shared" si="1"/>
        <v>7.2601756772415378</v>
      </c>
      <c r="G53" s="85">
        <v>41975639.968736388</v>
      </c>
      <c r="I53" s="237" t="s">
        <v>53</v>
      </c>
      <c r="J53" s="86">
        <v>7306638.8096965495</v>
      </c>
      <c r="K53" s="380">
        <f t="shared" si="2"/>
        <v>9.7021990831075513</v>
      </c>
      <c r="L53" s="84">
        <v>18581346.44368377</v>
      </c>
      <c r="M53" s="293">
        <f t="shared" si="3"/>
        <v>5.3894170435602637</v>
      </c>
      <c r="N53" s="85">
        <v>25887985.253380321</v>
      </c>
      <c r="P53" s="237" t="s">
        <v>53</v>
      </c>
      <c r="Q53" s="86">
        <v>9628796.9477219619</v>
      </c>
      <c r="R53" s="380">
        <f t="shared" si="4"/>
        <v>13.160170881803294</v>
      </c>
      <c r="S53" s="84">
        <v>21271342.140855536</v>
      </c>
      <c r="T53" s="293">
        <f t="shared" si="5"/>
        <v>6.5196558564869811</v>
      </c>
      <c r="U53" s="85">
        <v>30900139.088577498</v>
      </c>
    </row>
    <row r="54" spans="2:23" ht="15.6">
      <c r="B54" s="237" t="s">
        <v>54</v>
      </c>
      <c r="C54" s="86">
        <v>29969802.746179231</v>
      </c>
      <c r="D54" s="380">
        <f t="shared" si="0"/>
        <v>38.709322648498734</v>
      </c>
      <c r="E54" s="84">
        <v>113355471.56751025</v>
      </c>
      <c r="F54" s="380">
        <f t="shared" si="1"/>
        <v>25.967388565846736</v>
      </c>
      <c r="G54" s="85">
        <v>143325274.31368947</v>
      </c>
      <c r="I54" s="237" t="s">
        <v>54</v>
      </c>
      <c r="J54" s="86">
        <v>30301938.074682504</v>
      </c>
      <c r="K54" s="380">
        <f t="shared" si="2"/>
        <v>40.236755019888037</v>
      </c>
      <c r="L54" s="84">
        <v>74966903.170560643</v>
      </c>
      <c r="M54" s="293">
        <f t="shared" si="3"/>
        <v>21.743736756368911</v>
      </c>
      <c r="N54" s="85">
        <v>105268841.24524315</v>
      </c>
      <c r="P54" s="237" t="s">
        <v>54</v>
      </c>
      <c r="Q54" s="86">
        <v>36902821.447024338</v>
      </c>
      <c r="R54" s="380">
        <f t="shared" si="4"/>
        <v>50.436979707876503</v>
      </c>
      <c r="S54" s="84">
        <v>95960636.832001358</v>
      </c>
      <c r="T54" s="293">
        <f t="shared" si="5"/>
        <v>29.411887777045319</v>
      </c>
      <c r="U54" s="85">
        <v>132863458.2790257</v>
      </c>
    </row>
    <row r="55" spans="2:23" ht="15.6">
      <c r="B55" s="237" t="s">
        <v>55</v>
      </c>
      <c r="C55" s="86">
        <v>25562148.501824215</v>
      </c>
      <c r="D55" s="380">
        <f t="shared" si="0"/>
        <v>33.016348566795287</v>
      </c>
      <c r="E55" s="84">
        <v>4596929.9496973818</v>
      </c>
      <c r="F55" s="380">
        <f t="shared" si="1"/>
        <v>1.0530613526024437</v>
      </c>
      <c r="G55" s="85">
        <v>30159078.451521598</v>
      </c>
      <c r="I55" s="237" t="s">
        <v>55</v>
      </c>
      <c r="J55" s="86">
        <v>0</v>
      </c>
      <c r="K55" s="380">
        <f t="shared" si="2"/>
        <v>0</v>
      </c>
      <c r="L55" s="84">
        <v>0</v>
      </c>
      <c r="M55" s="293">
        <f t="shared" si="3"/>
        <v>0</v>
      </c>
      <c r="N55" s="85">
        <v>0</v>
      </c>
      <c r="P55" s="237" t="s">
        <v>55</v>
      </c>
      <c r="Q55" s="86">
        <v>0</v>
      </c>
      <c r="R55" s="380">
        <f t="shared" si="4"/>
        <v>0</v>
      </c>
      <c r="S55" s="84">
        <v>0</v>
      </c>
      <c r="T55" s="293">
        <f t="shared" si="5"/>
        <v>0</v>
      </c>
      <c r="U55" s="85">
        <v>0</v>
      </c>
    </row>
    <row r="56" spans="2:23" ht="15.6">
      <c r="B56" s="237" t="s">
        <v>56</v>
      </c>
      <c r="C56" s="86">
        <v>24590271.382836979</v>
      </c>
      <c r="D56" s="380">
        <f t="shared" si="0"/>
        <v>31.761061526964287</v>
      </c>
      <c r="E56" s="84">
        <v>54336359.271368355</v>
      </c>
      <c r="F56" s="380">
        <f t="shared" si="1"/>
        <v>12.447333462970496</v>
      </c>
      <c r="G56" s="85">
        <v>78926630.654205337</v>
      </c>
      <c r="I56" s="237" t="s">
        <v>56</v>
      </c>
      <c r="J56" s="86">
        <v>30183141.888887826</v>
      </c>
      <c r="K56" s="380">
        <f t="shared" si="2"/>
        <v>40.079010224379026</v>
      </c>
      <c r="L56" s="84">
        <v>44970365.415782854</v>
      </c>
      <c r="M56" s="293">
        <f t="shared" si="3"/>
        <v>13.043406437822396</v>
      </c>
      <c r="N56" s="85">
        <v>75153507.304670677</v>
      </c>
      <c r="P56" s="237" t="s">
        <v>56</v>
      </c>
      <c r="Q56" s="86">
        <v>39604849.018124238</v>
      </c>
      <c r="R56" s="380">
        <f t="shared" si="4"/>
        <v>54.129979441496538</v>
      </c>
      <c r="S56" s="84">
        <v>54307598.61453332</v>
      </c>
      <c r="T56" s="293">
        <f t="shared" si="5"/>
        <v>16.645252143208008</v>
      </c>
      <c r="U56" s="85">
        <v>93912447.632657558</v>
      </c>
    </row>
    <row r="57" spans="2:23" ht="15.6">
      <c r="B57" s="237" t="s">
        <v>57</v>
      </c>
      <c r="C57" s="86">
        <v>2744520.3600892248</v>
      </c>
      <c r="D57" s="380">
        <f t="shared" si="0"/>
        <v>3.5448522979555412</v>
      </c>
      <c r="E57" s="84">
        <v>4132832.4145025555</v>
      </c>
      <c r="F57" s="380">
        <f t="shared" si="1"/>
        <v>0.94674622848707701</v>
      </c>
      <c r="G57" s="85">
        <v>6877352.7745917803</v>
      </c>
      <c r="I57" s="237" t="s">
        <v>57</v>
      </c>
      <c r="J57" s="86">
        <v>2770818.0529180272</v>
      </c>
      <c r="K57" s="380">
        <f t="shared" si="2"/>
        <v>3.6792606111585813</v>
      </c>
      <c r="L57" s="84">
        <v>3252860.5031339778</v>
      </c>
      <c r="M57" s="293">
        <f t="shared" si="3"/>
        <v>0.94347424655404755</v>
      </c>
      <c r="N57" s="85">
        <v>6023678.5560520049</v>
      </c>
      <c r="P57" s="237" t="s">
        <v>57</v>
      </c>
      <c r="Q57" s="86">
        <v>3209499.4022157309</v>
      </c>
      <c r="R57" s="380">
        <f t="shared" si="4"/>
        <v>4.3865875256822564</v>
      </c>
      <c r="S57" s="84">
        <v>3421279.0545659442</v>
      </c>
      <c r="T57" s="293">
        <f t="shared" si="5"/>
        <v>1.0486203398484741</v>
      </c>
      <c r="U57" s="85">
        <v>6630778.4567816751</v>
      </c>
    </row>
    <row r="58" spans="2:23" ht="15.6">
      <c r="B58" s="237" t="s">
        <v>58</v>
      </c>
      <c r="C58" s="86">
        <v>21834518.088267695</v>
      </c>
      <c r="D58" s="380">
        <f t="shared" si="0"/>
        <v>28.201700648863572</v>
      </c>
      <c r="E58" s="84">
        <v>8585718.9356086571</v>
      </c>
      <c r="F58" s="380">
        <f t="shared" si="1"/>
        <v>1.9668102177610209</v>
      </c>
      <c r="G58" s="85">
        <v>30420237.023876354</v>
      </c>
      <c r="I58" s="237" t="s">
        <v>58</v>
      </c>
      <c r="J58" s="86">
        <v>20612447.664170068</v>
      </c>
      <c r="K58" s="380">
        <f t="shared" si="2"/>
        <v>27.370460759948092</v>
      </c>
      <c r="L58" s="84">
        <v>9892612.4879967067</v>
      </c>
      <c r="M58" s="293">
        <f t="shared" si="3"/>
        <v>2.8692976857051016</v>
      </c>
      <c r="N58" s="85">
        <v>30505060.152166776</v>
      </c>
      <c r="P58" s="237" t="s">
        <v>58</v>
      </c>
      <c r="Q58" s="86">
        <v>34891029.204327121</v>
      </c>
      <c r="R58" s="380">
        <f t="shared" si="4"/>
        <v>47.68736001641075</v>
      </c>
      <c r="S58" s="84">
        <v>11917216.434069868</v>
      </c>
      <c r="T58" s="293">
        <f t="shared" si="5"/>
        <v>3.6526209490174448</v>
      </c>
      <c r="U58" s="85">
        <v>46808245.638396993</v>
      </c>
    </row>
    <row r="59" spans="2:23" ht="15.6">
      <c r="B59" s="237" t="s">
        <v>59</v>
      </c>
      <c r="C59" s="86">
        <v>29448833.728589363</v>
      </c>
      <c r="D59" s="380">
        <f t="shared" si="0"/>
        <v>38.0364334085344</v>
      </c>
      <c r="E59" s="84">
        <v>130720497.4100471</v>
      </c>
      <c r="F59" s="380">
        <f t="shared" si="1"/>
        <v>29.945355992329286</v>
      </c>
      <c r="G59" s="85">
        <v>160169331.13863647</v>
      </c>
      <c r="I59" s="237" t="s">
        <v>59</v>
      </c>
      <c r="J59" s="86">
        <v>23480262.319082089</v>
      </c>
      <c r="K59" s="380">
        <f t="shared" si="2"/>
        <v>31.178519354343749</v>
      </c>
      <c r="L59" s="84">
        <v>83904670.59191151</v>
      </c>
      <c r="M59" s="293">
        <f t="shared" si="3"/>
        <v>24.336086897301776</v>
      </c>
      <c r="N59" s="85">
        <v>107384932.91099361</v>
      </c>
      <c r="P59" s="237" t="s">
        <v>59</v>
      </c>
      <c r="Q59" s="86">
        <v>9863038.2882188614</v>
      </c>
      <c r="R59" s="380">
        <f t="shared" si="4"/>
        <v>13.480320541751329</v>
      </c>
      <c r="S59" s="84">
        <v>113207066.03390227</v>
      </c>
      <c r="T59" s="293">
        <f t="shared" si="5"/>
        <v>34.697909806360435</v>
      </c>
      <c r="U59" s="85">
        <v>123070104.32212113</v>
      </c>
    </row>
    <row r="60" spans="2:23" ht="15.6">
      <c r="B60" s="237" t="s">
        <v>60</v>
      </c>
      <c r="C60" s="86">
        <v>1934575.0702250442</v>
      </c>
      <c r="D60" s="380">
        <f t="shared" si="0"/>
        <v>2.4987181669265528</v>
      </c>
      <c r="E60" s="84">
        <v>8701732.8738417234</v>
      </c>
      <c r="F60" s="380">
        <f t="shared" si="1"/>
        <v>1.9933866059273213</v>
      </c>
      <c r="G60" s="85">
        <v>10636307.944066767</v>
      </c>
      <c r="I60" s="237" t="s">
        <v>60</v>
      </c>
      <c r="J60" s="86">
        <v>762924.3822298731</v>
      </c>
      <c r="K60" s="380">
        <f t="shared" si="2"/>
        <v>1.0130573625629216</v>
      </c>
      <c r="L60" s="84">
        <v>8049730.3878330635</v>
      </c>
      <c r="M60" s="293">
        <f t="shared" si="3"/>
        <v>2.3347798976644931</v>
      </c>
      <c r="N60" s="85">
        <v>8812654.7700629365</v>
      </c>
      <c r="P60" s="237" t="s">
        <v>60</v>
      </c>
      <c r="Q60" s="86">
        <v>657372.23999999941</v>
      </c>
      <c r="R60" s="380">
        <f t="shared" si="4"/>
        <v>0.89846437289349368</v>
      </c>
      <c r="S60" s="84">
        <v>5193650.4000000004</v>
      </c>
      <c r="T60" s="293">
        <f t="shared" si="5"/>
        <v>1.5918512815357342</v>
      </c>
      <c r="U60" s="85">
        <v>5851022.6399999997</v>
      </c>
    </row>
    <row r="61" spans="2:23" ht="15.6">
      <c r="B61" s="237" t="s">
        <v>61</v>
      </c>
      <c r="C61" s="94">
        <v>1289834084.7530453</v>
      </c>
      <c r="D61" s="378">
        <f t="shared" si="0"/>
        <v>1665.9637092907446</v>
      </c>
      <c r="E61" s="92">
        <v>1318999105.6391046</v>
      </c>
      <c r="F61" s="378">
        <f t="shared" si="1"/>
        <v>302.15535095486212</v>
      </c>
      <c r="G61" s="93">
        <v>2608833190.3921499</v>
      </c>
      <c r="I61" s="237" t="s">
        <v>61</v>
      </c>
      <c r="J61" s="94">
        <v>1186844832.9998403</v>
      </c>
      <c r="K61" s="378">
        <f t="shared" si="2"/>
        <v>1575.9647014767675</v>
      </c>
      <c r="L61" s="92">
        <v>959111859.07214642</v>
      </c>
      <c r="M61" s="292">
        <f t="shared" si="3"/>
        <v>278.18510438038129</v>
      </c>
      <c r="N61" s="93">
        <v>2145956692.0719867</v>
      </c>
      <c r="P61" s="237" t="s">
        <v>61</v>
      </c>
      <c r="Q61" s="94">
        <v>1204780858.4048676</v>
      </c>
      <c r="R61" s="378">
        <f t="shared" si="4"/>
        <v>1646.6358214651952</v>
      </c>
      <c r="S61" s="92">
        <v>1074148955.4977894</v>
      </c>
      <c r="T61" s="292">
        <f t="shared" si="5"/>
        <v>329.22612414756031</v>
      </c>
      <c r="U61" s="93">
        <v>2278929813.902657</v>
      </c>
    </row>
    <row r="62" spans="2:23" ht="15.6">
      <c r="B62" s="237" t="s">
        <v>62</v>
      </c>
      <c r="C62" s="86">
        <v>5024350.12</v>
      </c>
      <c r="D62" s="380">
        <f t="shared" si="0"/>
        <v>6.4895051709640716</v>
      </c>
      <c r="E62" s="84">
        <v>4425937.8499999978</v>
      </c>
      <c r="F62" s="380">
        <f t="shared" si="1"/>
        <v>1.0138906073959582</v>
      </c>
      <c r="G62" s="85">
        <v>9450287.9699999988</v>
      </c>
      <c r="I62" s="237" t="s">
        <v>62</v>
      </c>
      <c r="J62" s="86">
        <v>1507323.98</v>
      </c>
      <c r="K62" s="380">
        <f t="shared" si="2"/>
        <v>2.0015163904494941</v>
      </c>
      <c r="L62" s="84">
        <v>2597862.3600000013</v>
      </c>
      <c r="M62" s="293">
        <f t="shared" si="3"/>
        <v>0.75349564802753832</v>
      </c>
      <c r="N62" s="85">
        <v>4105186.3400000012</v>
      </c>
      <c r="P62" s="237" t="s">
        <v>62</v>
      </c>
      <c r="Q62" s="86">
        <v>374551.21000000031</v>
      </c>
      <c r="R62" s="380">
        <f t="shared" si="4"/>
        <v>0.51191835847700207</v>
      </c>
      <c r="S62" s="84">
        <v>2457980.2100000009</v>
      </c>
      <c r="T62" s="293">
        <f t="shared" si="5"/>
        <v>0.75336971993301172</v>
      </c>
      <c r="U62" s="85">
        <v>2832531.4200000013</v>
      </c>
    </row>
    <row r="63" spans="2:23" ht="15.6">
      <c r="B63" s="237" t="s">
        <v>63</v>
      </c>
      <c r="C63" s="94">
        <v>1284809734.6330454</v>
      </c>
      <c r="D63" s="378">
        <f t="shared" si="0"/>
        <v>1659.4742041197808</v>
      </c>
      <c r="E63" s="92">
        <v>1314573167.7891047</v>
      </c>
      <c r="F63" s="378">
        <f t="shared" si="1"/>
        <v>301.14146034746619</v>
      </c>
      <c r="G63" s="93">
        <v>2599382902.4221501</v>
      </c>
      <c r="I63" s="237" t="s">
        <v>63</v>
      </c>
      <c r="J63" s="94">
        <v>1185337509.0198402</v>
      </c>
      <c r="K63" s="378">
        <f t="shared" si="2"/>
        <v>1573.9631850863179</v>
      </c>
      <c r="L63" s="92">
        <v>956513996.7121464</v>
      </c>
      <c r="M63" s="292">
        <f t="shared" si="3"/>
        <v>277.43160873235377</v>
      </c>
      <c r="N63" s="93">
        <v>2141851505.7319868</v>
      </c>
      <c r="P63" s="237" t="s">
        <v>63</v>
      </c>
      <c r="Q63" s="94">
        <v>1204406307.1948676</v>
      </c>
      <c r="R63" s="378">
        <f t="shared" si="4"/>
        <v>1646.1239031067182</v>
      </c>
      <c r="S63" s="92">
        <v>1071690975.2877893</v>
      </c>
      <c r="T63" s="292">
        <f t="shared" si="5"/>
        <v>328.47275442762731</v>
      </c>
      <c r="U63" s="93">
        <v>2276097282.482657</v>
      </c>
      <c r="V63" s="385"/>
    </row>
    <row r="64" spans="2:23" ht="15.6">
      <c r="B64" s="239" t="s">
        <v>64</v>
      </c>
      <c r="C64" s="86"/>
      <c r="D64" s="352"/>
      <c r="E64" s="84"/>
      <c r="F64" s="294"/>
      <c r="G64" s="85"/>
      <c r="I64" s="239" t="s">
        <v>64</v>
      </c>
      <c r="J64" s="86"/>
      <c r="K64" s="352"/>
      <c r="L64" s="84"/>
      <c r="M64" s="294"/>
      <c r="N64" s="85"/>
      <c r="P64" s="239" t="s">
        <v>64</v>
      </c>
      <c r="Q64" s="86"/>
      <c r="R64" s="352"/>
      <c r="S64" s="84"/>
      <c r="T64" s="294"/>
      <c r="U64" s="85"/>
      <c r="V64" s="383"/>
      <c r="W64" s="386"/>
    </row>
    <row r="65" spans="2:23" ht="15.6">
      <c r="B65" s="236" t="s">
        <v>65</v>
      </c>
      <c r="C65" s="86"/>
      <c r="D65" s="352"/>
      <c r="E65" s="84"/>
      <c r="F65" s="294"/>
      <c r="G65" s="85"/>
      <c r="I65" s="236" t="s">
        <v>65</v>
      </c>
      <c r="J65" s="86"/>
      <c r="K65" s="352"/>
      <c r="L65" s="84"/>
      <c r="M65" s="294"/>
      <c r="N65" s="85"/>
      <c r="P65" s="236" t="s">
        <v>65</v>
      </c>
      <c r="Q65" s="86"/>
      <c r="R65" s="352"/>
      <c r="S65" s="84"/>
      <c r="T65" s="294"/>
      <c r="U65" s="85"/>
      <c r="W65" s="387"/>
    </row>
    <row r="66" spans="2:23" ht="15.6">
      <c r="B66" s="237" t="s">
        <v>66</v>
      </c>
      <c r="C66" s="86">
        <v>9608698.013556391</v>
      </c>
      <c r="D66" s="380">
        <f t="shared" ref="D66:D73" si="6">+C66/$C$111</f>
        <v>12.41069868857117</v>
      </c>
      <c r="E66" s="84">
        <v>8197636.6869758479</v>
      </c>
      <c r="F66" s="380">
        <f t="shared" ref="F66:F73" si="7">+E66/$E$111</f>
        <v>1.8779086199254553</v>
      </c>
      <c r="G66" s="85">
        <v>17806334.700532239</v>
      </c>
      <c r="I66" s="237" t="s">
        <v>66</v>
      </c>
      <c r="J66" s="86">
        <v>12439992.942558702</v>
      </c>
      <c r="K66" s="380">
        <f t="shared" ref="K66:K102" si="8">+J66/$J$111</f>
        <v>16.518578687779701</v>
      </c>
      <c r="L66" s="84">
        <v>7247575.8733909028</v>
      </c>
      <c r="M66" s="293">
        <f t="shared" ref="M66:M102" si="9">+L66/$L$111</f>
        <v>2.1021194053365582</v>
      </c>
      <c r="N66" s="85">
        <v>19687568.815949604</v>
      </c>
      <c r="P66" s="237" t="s">
        <v>66</v>
      </c>
      <c r="Q66" s="86">
        <v>10719858.252905207</v>
      </c>
      <c r="R66" s="380">
        <f t="shared" ref="R66:R102" si="10">+Q66/$Q$111</f>
        <v>14.651380354460402</v>
      </c>
      <c r="S66" s="84">
        <v>5878613.3664761866</v>
      </c>
      <c r="T66" s="293">
        <f t="shared" ref="T66:T102" si="11">+S66/$S$111</f>
        <v>1.8017920923360984</v>
      </c>
      <c r="U66" s="85">
        <v>16598471.619381394</v>
      </c>
    </row>
    <row r="67" spans="2:23" ht="15.6">
      <c r="B67" s="237" t="s">
        <v>67</v>
      </c>
      <c r="C67" s="86">
        <v>8897335.3238979764</v>
      </c>
      <c r="D67" s="380">
        <f t="shared" si="6"/>
        <v>11.491894914408793</v>
      </c>
      <c r="E67" s="84">
        <v>5160856.0539685665</v>
      </c>
      <c r="F67" s="380">
        <f t="shared" si="7"/>
        <v>1.18224513234891</v>
      </c>
      <c r="G67" s="85">
        <v>14058191.377866544</v>
      </c>
      <c r="I67" s="237" t="s">
        <v>67</v>
      </c>
      <c r="J67" s="86">
        <v>7502190.9009827869</v>
      </c>
      <c r="K67" s="380">
        <f t="shared" si="8"/>
        <v>9.9618650348799633</v>
      </c>
      <c r="L67" s="84">
        <v>4213508.3572641881</v>
      </c>
      <c r="M67" s="293">
        <f t="shared" si="9"/>
        <v>1.2221048578286597</v>
      </c>
      <c r="N67" s="85">
        <v>11715699.258246975</v>
      </c>
      <c r="P67" s="237" t="s">
        <v>67</v>
      </c>
      <c r="Q67" s="86">
        <v>7267261.6086494578</v>
      </c>
      <c r="R67" s="380">
        <f t="shared" si="10"/>
        <v>9.9325393537582354</v>
      </c>
      <c r="S67" s="84">
        <v>2907777.6264551585</v>
      </c>
      <c r="T67" s="293">
        <f t="shared" si="11"/>
        <v>0.8912324058418678</v>
      </c>
      <c r="U67" s="85">
        <v>10175039.235104617</v>
      </c>
    </row>
    <row r="68" spans="2:23" ht="15.6">
      <c r="B68" s="237" t="s">
        <v>68</v>
      </c>
      <c r="C68" s="86">
        <v>5814841.8617809787</v>
      </c>
      <c r="D68" s="380">
        <f t="shared" si="6"/>
        <v>7.5105128880560592</v>
      </c>
      <c r="E68" s="84">
        <v>5456538.5804907223</v>
      </c>
      <c r="F68" s="380">
        <f t="shared" si="7"/>
        <v>1.2499798693859248</v>
      </c>
      <c r="G68" s="85">
        <v>11271380.442271702</v>
      </c>
      <c r="I68" s="237" t="s">
        <v>68</v>
      </c>
      <c r="J68" s="86">
        <v>5510952.0253398661</v>
      </c>
      <c r="K68" s="380">
        <f t="shared" si="8"/>
        <v>7.3177770353647382</v>
      </c>
      <c r="L68" s="84">
        <v>4833936.3158050124</v>
      </c>
      <c r="M68" s="293">
        <f t="shared" si="9"/>
        <v>1.4020565649988275</v>
      </c>
      <c r="N68" s="85">
        <v>10344888.341144878</v>
      </c>
      <c r="P68" s="237" t="s">
        <v>68</v>
      </c>
      <c r="Q68" s="86">
        <v>3919887.4412332242</v>
      </c>
      <c r="R68" s="380">
        <f t="shared" si="10"/>
        <v>5.3575113115526349</v>
      </c>
      <c r="S68" s="84">
        <v>3670248.1896209484</v>
      </c>
      <c r="T68" s="293">
        <f t="shared" si="11"/>
        <v>1.1249292567328588</v>
      </c>
      <c r="U68" s="85">
        <v>7590135.6308541726</v>
      </c>
    </row>
    <row r="69" spans="2:23" ht="15.6">
      <c r="B69" s="237" t="s">
        <v>69</v>
      </c>
      <c r="C69" s="86">
        <v>7151803.0621217992</v>
      </c>
      <c r="D69" s="380">
        <f t="shared" si="6"/>
        <v>9.2373464915610004</v>
      </c>
      <c r="E69" s="84">
        <v>3260008.8543144739</v>
      </c>
      <c r="F69" s="380">
        <f t="shared" si="7"/>
        <v>0.74680044533772771</v>
      </c>
      <c r="G69" s="85">
        <v>10411811.916436274</v>
      </c>
      <c r="I69" s="237" t="s">
        <v>69</v>
      </c>
      <c r="J69" s="86">
        <v>5127346.654328418</v>
      </c>
      <c r="K69" s="380">
        <f t="shared" si="8"/>
        <v>6.8084025095618168</v>
      </c>
      <c r="L69" s="84">
        <v>3162278.0073762159</v>
      </c>
      <c r="M69" s="293">
        <f t="shared" si="9"/>
        <v>0.91720129330145628</v>
      </c>
      <c r="N69" s="85">
        <v>8289624.6617046334</v>
      </c>
      <c r="P69" s="237" t="s">
        <v>69</v>
      </c>
      <c r="Q69" s="86">
        <v>3474967.5646482804</v>
      </c>
      <c r="R69" s="380">
        <f t="shared" si="10"/>
        <v>4.7494164855469885</v>
      </c>
      <c r="S69" s="84">
        <v>1995190.8510410925</v>
      </c>
      <c r="T69" s="293">
        <f t="shared" si="11"/>
        <v>0.61152501006577864</v>
      </c>
      <c r="U69" s="85">
        <v>5470158.4156893734</v>
      </c>
    </row>
    <row r="70" spans="2:23" ht="15.6">
      <c r="B70" s="237" t="s">
        <v>70</v>
      </c>
      <c r="C70" s="86">
        <v>5548169.1199330864</v>
      </c>
      <c r="D70" s="380">
        <f t="shared" si="6"/>
        <v>7.1660754790689118</v>
      </c>
      <c r="E70" s="84">
        <v>4035979.2050616629</v>
      </c>
      <c r="F70" s="380">
        <f t="shared" si="7"/>
        <v>0.92455916606633504</v>
      </c>
      <c r="G70" s="85">
        <v>9584148.3249947503</v>
      </c>
      <c r="I70" s="237" t="s">
        <v>70</v>
      </c>
      <c r="J70" s="86">
        <v>4934767.4571068808</v>
      </c>
      <c r="K70" s="380">
        <f t="shared" si="8"/>
        <v>6.5526841472104707</v>
      </c>
      <c r="L70" s="84">
        <v>3513539.349371247</v>
      </c>
      <c r="M70" s="293">
        <f t="shared" si="9"/>
        <v>1.0190827080325926</v>
      </c>
      <c r="N70" s="85">
        <v>8448306.8064781278</v>
      </c>
      <c r="P70" s="237" t="s">
        <v>70</v>
      </c>
      <c r="Q70" s="86">
        <v>3197089.4020304494</v>
      </c>
      <c r="R70" s="380">
        <f t="shared" si="10"/>
        <v>4.3696261416206514</v>
      </c>
      <c r="S70" s="84">
        <v>1984774.4002477645</v>
      </c>
      <c r="T70" s="293">
        <f t="shared" si="11"/>
        <v>0.60833237304415444</v>
      </c>
      <c r="U70" s="85">
        <v>5181863.8022782141</v>
      </c>
    </row>
    <row r="71" spans="2:23" ht="15.6">
      <c r="B71" s="237" t="s">
        <v>71</v>
      </c>
      <c r="C71" s="86">
        <v>0</v>
      </c>
      <c r="D71" s="380">
        <f t="shared" si="6"/>
        <v>0</v>
      </c>
      <c r="E71" s="84">
        <v>0</v>
      </c>
      <c r="F71" s="380">
        <f t="shared" si="7"/>
        <v>0</v>
      </c>
      <c r="G71" s="85">
        <v>0</v>
      </c>
      <c r="I71" s="237" t="s">
        <v>71</v>
      </c>
      <c r="J71" s="86">
        <v>0</v>
      </c>
      <c r="K71" s="380">
        <f t="shared" si="8"/>
        <v>0</v>
      </c>
      <c r="L71" s="84">
        <v>0</v>
      </c>
      <c r="M71" s="293">
        <f t="shared" si="9"/>
        <v>0</v>
      </c>
      <c r="N71" s="85">
        <v>0</v>
      </c>
      <c r="P71" s="237" t="s">
        <v>71</v>
      </c>
      <c r="Q71" s="86">
        <v>0</v>
      </c>
      <c r="R71" s="380">
        <f t="shared" si="10"/>
        <v>0</v>
      </c>
      <c r="S71" s="84">
        <v>0</v>
      </c>
      <c r="T71" s="293">
        <f t="shared" si="11"/>
        <v>0</v>
      </c>
      <c r="U71" s="85">
        <v>0</v>
      </c>
    </row>
    <row r="72" spans="2:23" ht="15.6">
      <c r="B72" s="237" t="s">
        <v>72</v>
      </c>
      <c r="C72" s="86">
        <v>1435336.2399999993</v>
      </c>
      <c r="D72" s="380">
        <f t="shared" si="6"/>
        <v>1.8538958729158235</v>
      </c>
      <c r="E72" s="84">
        <v>0</v>
      </c>
      <c r="F72" s="380">
        <f t="shared" si="7"/>
        <v>0</v>
      </c>
      <c r="G72" s="85">
        <v>1435336.2399999993</v>
      </c>
      <c r="I72" s="237" t="s">
        <v>72</v>
      </c>
      <c r="J72" s="86">
        <v>1786309.96</v>
      </c>
      <c r="K72" s="380">
        <f t="shared" si="8"/>
        <v>2.3719709304718819</v>
      </c>
      <c r="L72" s="84">
        <v>0</v>
      </c>
      <c r="M72" s="293">
        <f t="shared" si="9"/>
        <v>0</v>
      </c>
      <c r="N72" s="85">
        <v>1786309.96</v>
      </c>
      <c r="P72" s="237" t="s">
        <v>72</v>
      </c>
      <c r="Q72" s="86">
        <v>2035586.4000000001</v>
      </c>
      <c r="R72" s="380">
        <f t="shared" si="10"/>
        <v>2.7821403872279826</v>
      </c>
      <c r="S72" s="84">
        <v>0</v>
      </c>
      <c r="T72" s="293">
        <f t="shared" si="11"/>
        <v>0</v>
      </c>
      <c r="U72" s="85">
        <v>2035586.4000000001</v>
      </c>
    </row>
    <row r="73" spans="2:23" ht="15.6">
      <c r="B73" s="237" t="s">
        <v>73</v>
      </c>
      <c r="C73" s="94">
        <v>38456183.621290229</v>
      </c>
      <c r="D73" s="378">
        <f t="shared" si="6"/>
        <v>49.670424334581753</v>
      </c>
      <c r="E73" s="92">
        <v>26111019.380811274</v>
      </c>
      <c r="F73" s="378">
        <f t="shared" si="7"/>
        <v>5.9814932330643531</v>
      </c>
      <c r="G73" s="93">
        <v>64567203.002101511</v>
      </c>
      <c r="I73" s="237" t="s">
        <v>73</v>
      </c>
      <c r="J73" s="94">
        <v>37301559.940316655</v>
      </c>
      <c r="K73" s="378">
        <f t="shared" si="8"/>
        <v>49.531278345268575</v>
      </c>
      <c r="L73" s="92">
        <v>22970837.903207567</v>
      </c>
      <c r="M73" s="292">
        <f t="shared" si="9"/>
        <v>6.6625648294980948</v>
      </c>
      <c r="N73" s="93">
        <v>60272397.84352421</v>
      </c>
      <c r="P73" s="237" t="s">
        <v>73</v>
      </c>
      <c r="Q73" s="94">
        <v>30614650.669466618</v>
      </c>
      <c r="R73" s="378">
        <f t="shared" si="10"/>
        <v>41.842614034166893</v>
      </c>
      <c r="S73" s="92">
        <v>16436604.43384115</v>
      </c>
      <c r="T73" s="292">
        <f t="shared" si="11"/>
        <v>5.037811138020758</v>
      </c>
      <c r="U73" s="93">
        <v>47051255.103307769</v>
      </c>
    </row>
    <row r="74" spans="2:23" ht="15.6">
      <c r="B74" s="236" t="s">
        <v>74</v>
      </c>
      <c r="C74" s="86"/>
      <c r="D74" s="352"/>
      <c r="E74" s="84"/>
      <c r="F74" s="294"/>
      <c r="G74" s="85"/>
      <c r="I74" s="236" t="s">
        <v>74</v>
      </c>
      <c r="J74" s="86"/>
      <c r="K74" s="352"/>
      <c r="L74" s="84"/>
      <c r="M74" s="294"/>
      <c r="N74" s="85"/>
      <c r="P74" s="236" t="s">
        <v>74</v>
      </c>
      <c r="Q74" s="86"/>
      <c r="R74" s="352"/>
      <c r="S74" s="84"/>
      <c r="T74" s="294"/>
      <c r="U74" s="85"/>
    </row>
    <row r="75" spans="2:23" ht="15.6">
      <c r="B75" s="237" t="s">
        <v>75</v>
      </c>
      <c r="C75" s="86">
        <v>11349446.656469744</v>
      </c>
      <c r="D75" s="380">
        <f t="shared" ref="D75:D96" si="12">+C75/$C$111</f>
        <v>14.659068537353701</v>
      </c>
      <c r="E75" s="84">
        <v>2619956.1110846382</v>
      </c>
      <c r="F75" s="380">
        <f t="shared" ref="F75:F95" si="13">+E75/$E$111</f>
        <v>0.60017763078583619</v>
      </c>
      <c r="G75" s="85">
        <v>13969402.767554382</v>
      </c>
      <c r="I75" s="237" t="s">
        <v>75</v>
      </c>
      <c r="J75" s="86">
        <v>7407094.3294067979</v>
      </c>
      <c r="K75" s="380">
        <f t="shared" si="8"/>
        <v>9.8355900275090224</v>
      </c>
      <c r="L75" s="84">
        <v>3232574.4677041145</v>
      </c>
      <c r="M75" s="293">
        <f t="shared" si="9"/>
        <v>0.93759039387290144</v>
      </c>
      <c r="N75" s="85">
        <v>10639668.797110911</v>
      </c>
      <c r="P75" s="237" t="s">
        <v>75</v>
      </c>
      <c r="Q75" s="86">
        <v>6796846.5064245975</v>
      </c>
      <c r="R75" s="380">
        <f t="shared" si="10"/>
        <v>9.289598894605156</v>
      </c>
      <c r="S75" s="84">
        <v>1564723.4354294676</v>
      </c>
      <c r="T75" s="293">
        <f t="shared" si="11"/>
        <v>0.47958695986495253</v>
      </c>
      <c r="U75" s="85">
        <v>8361569.9418540653</v>
      </c>
    </row>
    <row r="76" spans="2:23" ht="15.6">
      <c r="B76" s="237" t="s">
        <v>76</v>
      </c>
      <c r="C76" s="86">
        <v>1670990.7687940423</v>
      </c>
      <c r="D76" s="380">
        <f t="shared" si="12"/>
        <v>2.1582698211171172</v>
      </c>
      <c r="E76" s="84">
        <v>2670833.308462752</v>
      </c>
      <c r="F76" s="380">
        <f t="shared" si="13"/>
        <v>0.61183254197088588</v>
      </c>
      <c r="G76" s="85">
        <v>4341824.0772567941</v>
      </c>
      <c r="I76" s="237" t="s">
        <v>76</v>
      </c>
      <c r="J76" s="86">
        <v>800224.42797834834</v>
      </c>
      <c r="K76" s="380">
        <f t="shared" si="8"/>
        <v>1.0625866302722358</v>
      </c>
      <c r="L76" s="84">
        <v>3183591.8954037931</v>
      </c>
      <c r="M76" s="293">
        <f t="shared" si="9"/>
        <v>0.9233832689590602</v>
      </c>
      <c r="N76" s="85">
        <v>3983816.3233821415</v>
      </c>
      <c r="P76" s="237" t="s">
        <v>76</v>
      </c>
      <c r="Q76" s="86">
        <v>809213.42231906031</v>
      </c>
      <c r="R76" s="380">
        <f t="shared" si="10"/>
        <v>1.105993508367334</v>
      </c>
      <c r="S76" s="84">
        <v>3104748.4652628265</v>
      </c>
      <c r="T76" s="293">
        <f t="shared" si="11"/>
        <v>0.95160387061761686</v>
      </c>
      <c r="U76" s="85">
        <v>3913961.8875818867</v>
      </c>
    </row>
    <row r="77" spans="2:23" ht="15.6">
      <c r="B77" s="237" t="s">
        <v>77</v>
      </c>
      <c r="C77" s="86">
        <v>1146789.9706639643</v>
      </c>
      <c r="D77" s="380">
        <f t="shared" si="12"/>
        <v>1.4812063783153575</v>
      </c>
      <c r="E77" s="84">
        <v>1863464.9272159501</v>
      </c>
      <c r="F77" s="380">
        <f t="shared" si="13"/>
        <v>0.42688118336683051</v>
      </c>
      <c r="G77" s="85">
        <v>3010254.8978799144</v>
      </c>
      <c r="I77" s="237" t="s">
        <v>77</v>
      </c>
      <c r="J77" s="86">
        <v>554080.57038648555</v>
      </c>
      <c r="K77" s="380">
        <f t="shared" si="8"/>
        <v>0.7357418564110918</v>
      </c>
      <c r="L77" s="84">
        <v>1268136.3237190889</v>
      </c>
      <c r="M77" s="293">
        <f t="shared" si="9"/>
        <v>0.36781594581014471</v>
      </c>
      <c r="N77" s="85">
        <v>1822216.8941055746</v>
      </c>
      <c r="P77" s="237" t="s">
        <v>77</v>
      </c>
      <c r="Q77" s="86">
        <v>1354374.025534272</v>
      </c>
      <c r="R77" s="380">
        <f t="shared" si="10"/>
        <v>1.851092479224385</v>
      </c>
      <c r="S77" s="84">
        <v>1954152.633963814</v>
      </c>
      <c r="T77" s="293">
        <f t="shared" si="11"/>
        <v>0.59894681680764028</v>
      </c>
      <c r="U77" s="85">
        <v>3308526.6594980862</v>
      </c>
    </row>
    <row r="78" spans="2:23" ht="15.6">
      <c r="B78" s="237" t="s">
        <v>78</v>
      </c>
      <c r="C78" s="86">
        <v>2042653.385833371</v>
      </c>
      <c r="D78" s="380">
        <f t="shared" si="12"/>
        <v>2.6383132929145727</v>
      </c>
      <c r="E78" s="84">
        <v>1870627.7516931486</v>
      </c>
      <c r="F78" s="380">
        <f t="shared" si="13"/>
        <v>0.42852203796216953</v>
      </c>
      <c r="G78" s="85">
        <v>3913281.1375265196</v>
      </c>
      <c r="I78" s="237" t="s">
        <v>78</v>
      </c>
      <c r="J78" s="86">
        <v>1807255.3002854784</v>
      </c>
      <c r="K78" s="380">
        <f t="shared" si="8"/>
        <v>2.3997834262864361</v>
      </c>
      <c r="L78" s="84">
        <v>1815323.6944132834</v>
      </c>
      <c r="M78" s="293">
        <f t="shared" si="9"/>
        <v>0.52652462446150583</v>
      </c>
      <c r="N78" s="85">
        <v>3622578.994698762</v>
      </c>
      <c r="P78" s="237" t="s">
        <v>78</v>
      </c>
      <c r="Q78" s="86">
        <v>2036553.8607937146</v>
      </c>
      <c r="R78" s="380">
        <f t="shared" si="10"/>
        <v>2.7834626655391626</v>
      </c>
      <c r="S78" s="84">
        <v>1876898.5436951686</v>
      </c>
      <c r="T78" s="293">
        <f t="shared" si="11"/>
        <v>0.57526847630978539</v>
      </c>
      <c r="U78" s="85">
        <v>3913452.404488883</v>
      </c>
    </row>
    <row r="79" spans="2:23" ht="15.6">
      <c r="B79" s="237" t="s">
        <v>79</v>
      </c>
      <c r="C79" s="86">
        <v>16530748.644712223</v>
      </c>
      <c r="D79" s="380">
        <f t="shared" si="12"/>
        <v>21.351294445572453</v>
      </c>
      <c r="E79" s="84">
        <v>17558736.131931279</v>
      </c>
      <c r="F79" s="380">
        <f t="shared" si="13"/>
        <v>4.0223424379782404</v>
      </c>
      <c r="G79" s="85">
        <v>34089484.7766435</v>
      </c>
      <c r="I79" s="237" t="s">
        <v>79</v>
      </c>
      <c r="J79" s="86">
        <v>11025107.075199146</v>
      </c>
      <c r="K79" s="380">
        <f t="shared" si="8"/>
        <v>14.639807241354823</v>
      </c>
      <c r="L79" s="84">
        <v>14420306.816103984</v>
      </c>
      <c r="M79" s="293">
        <f t="shared" si="9"/>
        <v>4.1825304513654809</v>
      </c>
      <c r="N79" s="85">
        <v>25445413.891303129</v>
      </c>
      <c r="P79" s="237" t="s">
        <v>79</v>
      </c>
      <c r="Q79" s="86">
        <v>11869103.621487262</v>
      </c>
      <c r="R79" s="380">
        <f t="shared" si="10"/>
        <v>16.222112972229336</v>
      </c>
      <c r="S79" s="84">
        <v>14684735.27044519</v>
      </c>
      <c r="T79" s="293">
        <f t="shared" si="11"/>
        <v>4.5008641049985139</v>
      </c>
      <c r="U79" s="85">
        <v>26553838.89193245</v>
      </c>
    </row>
    <row r="80" spans="2:23" ht="15.6">
      <c r="B80" s="237" t="s">
        <v>80</v>
      </c>
      <c r="C80" s="86">
        <v>1358458.4349299562</v>
      </c>
      <c r="D80" s="380">
        <f t="shared" si="12"/>
        <v>1.7545996651239961</v>
      </c>
      <c r="E80" s="84">
        <v>2596200.4913905542</v>
      </c>
      <c r="F80" s="380">
        <f t="shared" si="13"/>
        <v>0.59473571079125198</v>
      </c>
      <c r="G80" s="85">
        <v>3954658.9263205105</v>
      </c>
      <c r="I80" s="237" t="s">
        <v>80</v>
      </c>
      <c r="J80" s="86">
        <v>480177.23684817803</v>
      </c>
      <c r="K80" s="380">
        <f t="shared" si="8"/>
        <v>0.63760851855642686</v>
      </c>
      <c r="L80" s="84">
        <v>1283254.3034359966</v>
      </c>
      <c r="M80" s="293">
        <f t="shared" si="9"/>
        <v>0.37220083243811009</v>
      </c>
      <c r="N80" s="85">
        <v>1763431.5402841747</v>
      </c>
      <c r="P80" s="237" t="s">
        <v>80</v>
      </c>
      <c r="Q80" s="86">
        <v>2049244.2452242603</v>
      </c>
      <c r="R80" s="380">
        <f t="shared" si="10"/>
        <v>2.8008072651364433</v>
      </c>
      <c r="S80" s="84">
        <v>2825665.5331135849</v>
      </c>
      <c r="T80" s="293">
        <f t="shared" si="11"/>
        <v>0.86606508980238894</v>
      </c>
      <c r="U80" s="85">
        <v>4874909.7783378456</v>
      </c>
    </row>
    <row r="81" spans="2:23" ht="15.6">
      <c r="B81" s="237" t="s">
        <v>81</v>
      </c>
      <c r="C81" s="86">
        <v>2328156.1400188217</v>
      </c>
      <c r="D81" s="380">
        <f t="shared" si="12"/>
        <v>3.0070717502991005</v>
      </c>
      <c r="E81" s="84">
        <v>4981828.0528623722</v>
      </c>
      <c r="F81" s="380">
        <f t="shared" si="13"/>
        <v>1.1412335287217954</v>
      </c>
      <c r="G81" s="85">
        <v>7309984.1928811939</v>
      </c>
      <c r="I81" s="237" t="s">
        <v>81</v>
      </c>
      <c r="J81" s="86">
        <v>1525597.3732733363</v>
      </c>
      <c r="K81" s="380">
        <f t="shared" si="8"/>
        <v>2.0257809126298634</v>
      </c>
      <c r="L81" s="84">
        <v>2538627.8345832294</v>
      </c>
      <c r="M81" s="293">
        <f t="shared" si="9"/>
        <v>0.73631500066078792</v>
      </c>
      <c r="N81" s="85">
        <v>4064225.2078565657</v>
      </c>
      <c r="P81" s="237" t="s">
        <v>81</v>
      </c>
      <c r="Q81" s="86">
        <v>2364275.2649168526</v>
      </c>
      <c r="R81" s="380">
        <f t="shared" si="10"/>
        <v>3.2313763252934451</v>
      </c>
      <c r="S81" s="84">
        <v>3245480.4269105564</v>
      </c>
      <c r="T81" s="293">
        <f t="shared" si="11"/>
        <v>0.99473814733019206</v>
      </c>
      <c r="U81" s="85">
        <v>5609755.691827409</v>
      </c>
    </row>
    <row r="82" spans="2:23" ht="15.6">
      <c r="B82" s="237" t="s">
        <v>82</v>
      </c>
      <c r="C82" s="86">
        <v>1548792.9559109453</v>
      </c>
      <c r="D82" s="380">
        <f t="shared" si="12"/>
        <v>2.0004377991350668</v>
      </c>
      <c r="E82" s="84">
        <v>6695036.6206443254</v>
      </c>
      <c r="F82" s="380">
        <f t="shared" si="13"/>
        <v>1.5336940951042188</v>
      </c>
      <c r="G82" s="85">
        <v>8243829.5765552707</v>
      </c>
      <c r="I82" s="237" t="s">
        <v>82</v>
      </c>
      <c r="J82" s="86">
        <v>1641080.8419476773</v>
      </c>
      <c r="K82" s="380">
        <f t="shared" si="8"/>
        <v>2.1791268810112951</v>
      </c>
      <c r="L82" s="84">
        <v>6951148.7309221867</v>
      </c>
      <c r="M82" s="293">
        <f t="shared" si="9"/>
        <v>2.0161423477193039</v>
      </c>
      <c r="N82" s="85">
        <v>8592229.5728698634</v>
      </c>
      <c r="P82" s="237" t="s">
        <v>82</v>
      </c>
      <c r="Q82" s="86">
        <v>1601509.4421948662</v>
      </c>
      <c r="R82" s="380">
        <f t="shared" si="10"/>
        <v>2.1888651347136605</v>
      </c>
      <c r="S82" s="84">
        <v>6503826.6384569472</v>
      </c>
      <c r="T82" s="293">
        <f t="shared" si="11"/>
        <v>1.9934196512945763</v>
      </c>
      <c r="U82" s="85">
        <v>8105336.0806518132</v>
      </c>
    </row>
    <row r="83" spans="2:23" ht="15.6">
      <c r="B83" s="237" t="s">
        <v>83</v>
      </c>
      <c r="C83" s="86">
        <v>218614.36000000004</v>
      </c>
      <c r="D83" s="380">
        <f t="shared" si="12"/>
        <v>0.28236468115940161</v>
      </c>
      <c r="E83" s="84">
        <v>472813.06999999995</v>
      </c>
      <c r="F83" s="380">
        <f t="shared" si="13"/>
        <v>0.10831167245763468</v>
      </c>
      <c r="G83" s="85">
        <v>691427.42999999993</v>
      </c>
      <c r="I83" s="237" t="s">
        <v>83</v>
      </c>
      <c r="J83" s="86">
        <v>65970.770000000019</v>
      </c>
      <c r="K83" s="380">
        <f t="shared" si="8"/>
        <v>8.7599997875422789E-2</v>
      </c>
      <c r="L83" s="84">
        <v>67197.460000000006</v>
      </c>
      <c r="M83" s="293">
        <f t="shared" si="9"/>
        <v>1.9490252620044338E-2</v>
      </c>
      <c r="N83" s="85">
        <v>133168.23000000004</v>
      </c>
      <c r="P83" s="237" t="s">
        <v>83</v>
      </c>
      <c r="Q83" s="86">
        <v>77413.729999999981</v>
      </c>
      <c r="R83" s="380">
        <f t="shared" si="10"/>
        <v>0.10580531720931247</v>
      </c>
      <c r="S83" s="84">
        <v>64720.26999999999</v>
      </c>
      <c r="T83" s="293">
        <f t="shared" si="11"/>
        <v>1.9836730778189982E-2</v>
      </c>
      <c r="U83" s="85">
        <v>142133.99999999997</v>
      </c>
    </row>
    <row r="84" spans="2:23" ht="15.6">
      <c r="B84" s="237" t="s">
        <v>84</v>
      </c>
      <c r="C84" s="86">
        <v>1153514.1378394545</v>
      </c>
      <c r="D84" s="380">
        <f t="shared" si="12"/>
        <v>1.4898913856523404</v>
      </c>
      <c r="E84" s="84">
        <v>2824890.0213744263</v>
      </c>
      <c r="F84" s="380">
        <f t="shared" si="13"/>
        <v>0.64712374115196847</v>
      </c>
      <c r="G84" s="85">
        <v>3978404.159213881</v>
      </c>
      <c r="I84" s="237" t="s">
        <v>84</v>
      </c>
      <c r="J84" s="86">
        <v>6791917.2204868756</v>
      </c>
      <c r="K84" s="380">
        <f t="shared" si="8"/>
        <v>9.018720474002313</v>
      </c>
      <c r="L84" s="84">
        <v>5128706.6158329202</v>
      </c>
      <c r="M84" s="293">
        <f t="shared" si="9"/>
        <v>1.4875530646050654</v>
      </c>
      <c r="N84" s="85">
        <v>11920623.836319797</v>
      </c>
      <c r="P84" s="237" t="s">
        <v>84</v>
      </c>
      <c r="Q84" s="86">
        <v>670995.89824143506</v>
      </c>
      <c r="R84" s="380">
        <f t="shared" si="10"/>
        <v>0.91708452569825283</v>
      </c>
      <c r="S84" s="84">
        <v>919861.56894900755</v>
      </c>
      <c r="T84" s="293">
        <f t="shared" si="11"/>
        <v>0.28193711640023916</v>
      </c>
      <c r="U84" s="85">
        <v>1590857.4671904426</v>
      </c>
    </row>
    <row r="85" spans="2:23" ht="15.6">
      <c r="B85" s="237" t="s">
        <v>85</v>
      </c>
      <c r="C85" s="86">
        <v>16296812.442032108</v>
      </c>
      <c r="D85" s="380">
        <f t="shared" si="12"/>
        <v>21.049139906038032</v>
      </c>
      <c r="E85" s="84">
        <v>37672096.096238002</v>
      </c>
      <c r="F85" s="380">
        <f t="shared" si="13"/>
        <v>8.6298962360923515</v>
      </c>
      <c r="G85" s="85">
        <v>53968908.538270108</v>
      </c>
      <c r="I85" s="237" t="s">
        <v>85</v>
      </c>
      <c r="J85" s="86">
        <v>13601943.298655991</v>
      </c>
      <c r="K85" s="380">
        <f t="shared" si="8"/>
        <v>18.061486989827245</v>
      </c>
      <c r="L85" s="84">
        <v>17084540.052855127</v>
      </c>
      <c r="M85" s="293">
        <f t="shared" si="9"/>
        <v>4.955276606101064</v>
      </c>
      <c r="N85" s="85">
        <v>30686483.351511117</v>
      </c>
      <c r="P85" s="237" t="s">
        <v>85</v>
      </c>
      <c r="Q85" s="86">
        <v>12764083.127992073</v>
      </c>
      <c r="R85" s="380">
        <f t="shared" si="10"/>
        <v>17.445327388865451</v>
      </c>
      <c r="S85" s="84">
        <v>14864271.079445304</v>
      </c>
      <c r="T85" s="293">
        <f t="shared" si="11"/>
        <v>4.5558917417524984</v>
      </c>
      <c r="U85" s="85">
        <v>27628354.207437377</v>
      </c>
    </row>
    <row r="86" spans="2:23" ht="15.6">
      <c r="B86" s="237" t="s">
        <v>86</v>
      </c>
      <c r="C86" s="86">
        <v>103442.67683953309</v>
      </c>
      <c r="D86" s="380">
        <f t="shared" si="12"/>
        <v>0.133607684619024</v>
      </c>
      <c r="E86" s="84">
        <v>100635.46746674171</v>
      </c>
      <c r="F86" s="380">
        <f t="shared" si="13"/>
        <v>2.3053499324539994E-2</v>
      </c>
      <c r="G86" s="85">
        <v>204078.1443062748</v>
      </c>
      <c r="I86" s="237" t="s">
        <v>86</v>
      </c>
      <c r="J86" s="86">
        <v>90485.163708098204</v>
      </c>
      <c r="K86" s="380">
        <f t="shared" si="8"/>
        <v>0.12015169973894019</v>
      </c>
      <c r="L86" s="84">
        <v>110124.54903891779</v>
      </c>
      <c r="M86" s="293">
        <f t="shared" si="9"/>
        <v>3.1941018015219154E-2</v>
      </c>
      <c r="N86" s="85">
        <v>200609.71274701599</v>
      </c>
      <c r="P86" s="237" t="s">
        <v>86</v>
      </c>
      <c r="Q86" s="86">
        <v>68877.972546275967</v>
      </c>
      <c r="R86" s="380">
        <f t="shared" si="10"/>
        <v>9.4139059492328384E-2</v>
      </c>
      <c r="S86" s="84">
        <v>90829.308668204583</v>
      </c>
      <c r="T86" s="293">
        <f t="shared" si="11"/>
        <v>2.7839138230113879E-2</v>
      </c>
      <c r="U86" s="85">
        <v>159707.28121448055</v>
      </c>
    </row>
    <row r="87" spans="2:23" ht="15.6">
      <c r="B87" s="237" t="s">
        <v>87</v>
      </c>
      <c r="C87" s="86">
        <v>24903.865442114526</v>
      </c>
      <c r="D87" s="380">
        <f t="shared" si="12"/>
        <v>3.216610301902998E-2</v>
      </c>
      <c r="E87" s="84">
        <v>13543.84521704731</v>
      </c>
      <c r="F87" s="380">
        <f t="shared" si="13"/>
        <v>3.1026141620106454E-3</v>
      </c>
      <c r="G87" s="85">
        <v>38447.710659161836</v>
      </c>
      <c r="I87" s="237" t="s">
        <v>87</v>
      </c>
      <c r="J87" s="86">
        <v>22930.519630129598</v>
      </c>
      <c r="K87" s="380">
        <f t="shared" si="8"/>
        <v>3.0448537600541763E-2</v>
      </c>
      <c r="L87" s="84">
        <v>23203.973365528145</v>
      </c>
      <c r="M87" s="293">
        <f t="shared" si="9"/>
        <v>6.7301844843975344E-3</v>
      </c>
      <c r="N87" s="85">
        <v>46134.49299565774</v>
      </c>
      <c r="P87" s="237" t="s">
        <v>87</v>
      </c>
      <c r="Q87" s="86">
        <v>32567.804505986423</v>
      </c>
      <c r="R87" s="380">
        <f t="shared" si="10"/>
        <v>4.45120896069311E-2</v>
      </c>
      <c r="S87" s="84">
        <v>30275.431524078896</v>
      </c>
      <c r="T87" s="293">
        <f t="shared" si="11"/>
        <v>9.2794048037296382E-3</v>
      </c>
      <c r="U87" s="85">
        <v>62843.236030065324</v>
      </c>
    </row>
    <row r="88" spans="2:23" ht="15.6">
      <c r="B88" s="237" t="s">
        <v>88</v>
      </c>
      <c r="C88" s="86">
        <v>240550.00367158192</v>
      </c>
      <c r="D88" s="380">
        <f t="shared" si="12"/>
        <v>0.31069699670972711</v>
      </c>
      <c r="E88" s="84">
        <v>56048.100321458231</v>
      </c>
      <c r="F88" s="380">
        <f t="shared" si="13"/>
        <v>1.2839457851472747E-2</v>
      </c>
      <c r="G88" s="85">
        <v>296598.10399304016</v>
      </c>
      <c r="I88" s="237" t="s">
        <v>88</v>
      </c>
      <c r="J88" s="86">
        <v>-4796.518886389993</v>
      </c>
      <c r="K88" s="380">
        <f t="shared" si="8"/>
        <v>-6.3691092927547844E-3</v>
      </c>
      <c r="L88" s="84">
        <v>25735.658299956427</v>
      </c>
      <c r="M88" s="293">
        <f t="shared" si="9"/>
        <v>7.4644857351645662E-3</v>
      </c>
      <c r="N88" s="85">
        <v>20939.139413566434</v>
      </c>
      <c r="P88" s="237" t="s">
        <v>88</v>
      </c>
      <c r="Q88" s="86">
        <v>641218.90372024511</v>
      </c>
      <c r="R88" s="380">
        <f t="shared" si="10"/>
        <v>0.87638677930553333</v>
      </c>
      <c r="S88" s="84">
        <v>162862.47827303316</v>
      </c>
      <c r="T88" s="293">
        <f t="shared" si="11"/>
        <v>4.9917269124046836E-2</v>
      </c>
      <c r="U88" s="85">
        <v>804081.38199327828</v>
      </c>
    </row>
    <row r="89" spans="2:23" ht="15.6">
      <c r="B89" s="237" t="s">
        <v>89</v>
      </c>
      <c r="C89" s="86">
        <v>423649.89999999997</v>
      </c>
      <c r="D89" s="380">
        <f t="shared" si="12"/>
        <v>0.54719081096370958</v>
      </c>
      <c r="E89" s="84">
        <v>288616.24</v>
      </c>
      <c r="F89" s="380">
        <f t="shared" si="13"/>
        <v>6.6115997285849312E-2</v>
      </c>
      <c r="G89" s="85">
        <v>712266.1399999999</v>
      </c>
      <c r="I89" s="237" t="s">
        <v>89</v>
      </c>
      <c r="J89" s="86">
        <v>157852.72999999998</v>
      </c>
      <c r="K89" s="380">
        <f t="shared" si="8"/>
        <v>0.20960644862307473</v>
      </c>
      <c r="L89" s="84">
        <v>85727.859999999986</v>
      </c>
      <c r="M89" s="293">
        <f t="shared" si="9"/>
        <v>2.4864892928628458E-2</v>
      </c>
      <c r="N89" s="85">
        <v>243580.58999999997</v>
      </c>
      <c r="P89" s="237" t="s">
        <v>89</v>
      </c>
      <c r="Q89" s="86">
        <v>214402.41000000003</v>
      </c>
      <c r="R89" s="380">
        <f t="shared" si="10"/>
        <v>0.29303477562043678</v>
      </c>
      <c r="S89" s="84">
        <v>175807.94</v>
      </c>
      <c r="T89" s="293">
        <f t="shared" si="11"/>
        <v>5.3885046747304641E-2</v>
      </c>
      <c r="U89" s="85">
        <v>390210.35000000003</v>
      </c>
    </row>
    <row r="90" spans="2:23" ht="15.6">
      <c r="B90" s="237" t="s">
        <v>90</v>
      </c>
      <c r="C90" s="86">
        <v>0</v>
      </c>
      <c r="D90" s="380">
        <f t="shared" si="12"/>
        <v>0</v>
      </c>
      <c r="E90" s="84">
        <v>0</v>
      </c>
      <c r="F90" s="380">
        <f t="shared" si="13"/>
        <v>0</v>
      </c>
      <c r="G90" s="85">
        <v>0</v>
      </c>
      <c r="I90" s="237" t="s">
        <v>90</v>
      </c>
      <c r="J90" s="86">
        <v>0</v>
      </c>
      <c r="K90" s="380">
        <f t="shared" si="8"/>
        <v>0</v>
      </c>
      <c r="L90" s="84">
        <v>0</v>
      </c>
      <c r="M90" s="293">
        <f t="shared" si="9"/>
        <v>0</v>
      </c>
      <c r="N90" s="85">
        <v>0</v>
      </c>
      <c r="P90" s="237" t="s">
        <v>90</v>
      </c>
      <c r="Q90" s="86">
        <v>0</v>
      </c>
      <c r="R90" s="380">
        <f t="shared" si="10"/>
        <v>0</v>
      </c>
      <c r="S90" s="84">
        <v>0</v>
      </c>
      <c r="T90" s="293">
        <f t="shared" si="11"/>
        <v>0</v>
      </c>
      <c r="U90" s="85">
        <v>0</v>
      </c>
    </row>
    <row r="91" spans="2:23" ht="15.6">
      <c r="B91" s="237" t="s">
        <v>91</v>
      </c>
      <c r="C91" s="86">
        <v>2224277.4900000002</v>
      </c>
      <c r="D91" s="380">
        <f t="shared" si="12"/>
        <v>2.872900957987774</v>
      </c>
      <c r="E91" s="84">
        <v>5486541.8399999989</v>
      </c>
      <c r="F91" s="380">
        <f t="shared" si="13"/>
        <v>1.2568529941424595</v>
      </c>
      <c r="G91" s="85">
        <v>7710819.3299999991</v>
      </c>
      <c r="I91" s="237" t="s">
        <v>91</v>
      </c>
      <c r="J91" s="86">
        <v>1304409.5899999999</v>
      </c>
      <c r="K91" s="380">
        <f t="shared" si="8"/>
        <v>1.7320743309905442</v>
      </c>
      <c r="L91" s="84">
        <v>3352507.3999999994</v>
      </c>
      <c r="M91" s="293">
        <f t="shared" si="9"/>
        <v>0.97237627934996373</v>
      </c>
      <c r="N91" s="85">
        <v>4656916.9899999993</v>
      </c>
      <c r="P91" s="237" t="s">
        <v>91</v>
      </c>
      <c r="Q91" s="86">
        <v>824344</v>
      </c>
      <c r="R91" s="380">
        <f t="shared" si="10"/>
        <v>1.1266732452963253</v>
      </c>
      <c r="S91" s="84">
        <v>2090720.78</v>
      </c>
      <c r="T91" s="293">
        <f t="shared" si="11"/>
        <v>0.64080488609252362</v>
      </c>
      <c r="U91" s="85">
        <v>2915064.7800000003</v>
      </c>
    </row>
    <row r="92" spans="2:23" ht="15.6">
      <c r="B92" s="237" t="s">
        <v>92</v>
      </c>
      <c r="C92" s="86">
        <v>4273969.8525877111</v>
      </c>
      <c r="D92" s="380">
        <f t="shared" si="12"/>
        <v>5.5203058697096727</v>
      </c>
      <c r="E92" s="84">
        <v>627374.73919633124</v>
      </c>
      <c r="F92" s="380">
        <f t="shared" si="13"/>
        <v>0.14371854665529238</v>
      </c>
      <c r="G92" s="85">
        <v>4901344.5917840423</v>
      </c>
      <c r="I92" s="237" t="s">
        <v>92</v>
      </c>
      <c r="J92" s="86">
        <v>4895138.0706289653</v>
      </c>
      <c r="K92" s="380">
        <f t="shared" si="8"/>
        <v>6.5000618393115381</v>
      </c>
      <c r="L92" s="84">
        <v>3672854.1886725063</v>
      </c>
      <c r="M92" s="293">
        <f t="shared" si="9"/>
        <v>1.0652910984107902</v>
      </c>
      <c r="N92" s="85">
        <v>8567992.2593014725</v>
      </c>
      <c r="P92" s="237" t="s">
        <v>92</v>
      </c>
      <c r="Q92" s="86">
        <v>5266769.4816298541</v>
      </c>
      <c r="R92" s="380">
        <f t="shared" si="10"/>
        <v>7.1983641102446949</v>
      </c>
      <c r="S92" s="84">
        <v>850028.99872950767</v>
      </c>
      <c r="T92" s="293">
        <f t="shared" si="11"/>
        <v>0.26053346813064349</v>
      </c>
      <c r="U92" s="85">
        <v>6116798.4803593615</v>
      </c>
    </row>
    <row r="93" spans="2:23" ht="15.6">
      <c r="B93" s="237" t="s">
        <v>93</v>
      </c>
      <c r="C93" s="86">
        <v>-1530453.0904624555</v>
      </c>
      <c r="D93" s="380">
        <f t="shared" si="12"/>
        <v>-1.9767498297817765</v>
      </c>
      <c r="E93" s="84">
        <v>56344341.920905218</v>
      </c>
      <c r="F93" s="380">
        <f t="shared" si="13"/>
        <v>12.907320660526709</v>
      </c>
      <c r="G93" s="85">
        <v>54813888.830442764</v>
      </c>
      <c r="I93" s="237" t="s">
        <v>93</v>
      </c>
      <c r="J93" s="86">
        <v>24833111.322567899</v>
      </c>
      <c r="K93" s="380">
        <f t="shared" si="8"/>
        <v>32.974914482536505</v>
      </c>
      <c r="L93" s="84">
        <v>16608580.567637946</v>
      </c>
      <c r="M93" s="293">
        <f t="shared" si="9"/>
        <v>4.8172271827480229</v>
      </c>
      <c r="N93" s="85">
        <v>41441691.890205845</v>
      </c>
      <c r="P93" s="237" t="s">
        <v>93</v>
      </c>
      <c r="Q93" s="86">
        <v>72724174.208769634</v>
      </c>
      <c r="R93" s="380">
        <f t="shared" si="10"/>
        <v>99.395860668955933</v>
      </c>
      <c r="S93" s="84">
        <v>68284765.249122664</v>
      </c>
      <c r="T93" s="293">
        <f t="shared" si="11"/>
        <v>20.929246810910236</v>
      </c>
      <c r="U93" s="85">
        <v>141008939.4578923</v>
      </c>
    </row>
    <row r="94" spans="2:23" ht="15.6">
      <c r="B94" s="237" t="s">
        <v>94</v>
      </c>
      <c r="C94" s="86">
        <v>7433496.211304836</v>
      </c>
      <c r="D94" s="380">
        <f t="shared" si="12"/>
        <v>9.6011844217585232</v>
      </c>
      <c r="E94" s="84">
        <v>4966260.6461930517</v>
      </c>
      <c r="F94" s="380">
        <f t="shared" si="13"/>
        <v>1.1376673585814856</v>
      </c>
      <c r="G94" s="85">
        <v>12399756.857497888</v>
      </c>
      <c r="I94" s="237" t="s">
        <v>94</v>
      </c>
      <c r="J94" s="86">
        <v>9733688.570743911</v>
      </c>
      <c r="K94" s="380">
        <f t="shared" si="8"/>
        <v>12.924983263302723</v>
      </c>
      <c r="L94" s="84">
        <v>7868877.472533674</v>
      </c>
      <c r="M94" s="293">
        <f t="shared" si="9"/>
        <v>2.282324507144426</v>
      </c>
      <c r="N94" s="85">
        <v>17602566.043277584</v>
      </c>
      <c r="P94" s="237" t="s">
        <v>94</v>
      </c>
      <c r="Q94" s="86">
        <v>8288385.8184612505</v>
      </c>
      <c r="R94" s="380">
        <f t="shared" si="10"/>
        <v>11.328162209409879</v>
      </c>
      <c r="S94" s="84">
        <v>5307246.9077412896</v>
      </c>
      <c r="T94" s="293">
        <f t="shared" si="11"/>
        <v>1.6266685550329945</v>
      </c>
      <c r="U94" s="85">
        <v>13595632.72620254</v>
      </c>
    </row>
    <row r="95" spans="2:23" ht="15.6">
      <c r="B95" s="237" t="s">
        <v>95</v>
      </c>
      <c r="C95" s="94">
        <v>68838814.806587934</v>
      </c>
      <c r="D95" s="378">
        <f t="shared" si="12"/>
        <v>88.912960677666803</v>
      </c>
      <c r="E95" s="92">
        <v>149709845.38219729</v>
      </c>
      <c r="F95" s="378">
        <f t="shared" si="13"/>
        <v>34.295421944913002</v>
      </c>
      <c r="G95" s="93">
        <v>218548660.18878525</v>
      </c>
      <c r="I95" s="237" t="s">
        <v>95</v>
      </c>
      <c r="J95" s="94">
        <v>86733267.892860919</v>
      </c>
      <c r="K95" s="378">
        <f t="shared" si="8"/>
        <v>115.16970444854728</v>
      </c>
      <c r="L95" s="92">
        <v>88721019.864522249</v>
      </c>
      <c r="M95" s="292">
        <f t="shared" si="9"/>
        <v>25.733042437430079</v>
      </c>
      <c r="N95" s="93">
        <v>175454287.7573832</v>
      </c>
      <c r="P95" s="237" t="s">
        <v>95</v>
      </c>
      <c r="Q95" s="94">
        <v>130454353.74476165</v>
      </c>
      <c r="R95" s="378">
        <f t="shared" si="10"/>
        <v>178.29865941481401</v>
      </c>
      <c r="S95" s="92">
        <v>128601620.95973064</v>
      </c>
      <c r="T95" s="292">
        <f t="shared" si="11"/>
        <v>39.416333285028188</v>
      </c>
      <c r="U95" s="93">
        <v>259055974.70449227</v>
      </c>
    </row>
    <row r="96" spans="2:23" ht="15.6">
      <c r="B96" s="236" t="s">
        <v>96</v>
      </c>
      <c r="C96" s="94">
        <v>107294998.42787817</v>
      </c>
      <c r="D96" s="378">
        <f t="shared" si="12"/>
        <v>138.58338501224856</v>
      </c>
      <c r="E96" s="92">
        <v>175820864.76300856</v>
      </c>
      <c r="F96" s="378">
        <f>+E96/$E$111</f>
        <v>40.276915177977351</v>
      </c>
      <c r="G96" s="93">
        <v>283115863.19088674</v>
      </c>
      <c r="I96" s="236" t="s">
        <v>96</v>
      </c>
      <c r="J96" s="94">
        <v>124034827.83317757</v>
      </c>
      <c r="K96" s="378">
        <f t="shared" si="8"/>
        <v>164.70098279381585</v>
      </c>
      <c r="L96" s="92">
        <v>111691857.76772982</v>
      </c>
      <c r="M96" s="292">
        <f>+L96/$L$111</f>
        <v>32.395607266928174</v>
      </c>
      <c r="N96" s="93">
        <v>235726685.60090742</v>
      </c>
      <c r="P96" s="236" t="s">
        <v>96</v>
      </c>
      <c r="Q96" s="94">
        <v>161069004.41422826</v>
      </c>
      <c r="R96" s="378">
        <f t="shared" si="10"/>
        <v>220.14127344898088</v>
      </c>
      <c r="S96" s="92">
        <v>145038225.39357179</v>
      </c>
      <c r="T96" s="292">
        <f t="shared" si="11"/>
        <v>44.454144423048945</v>
      </c>
      <c r="U96" s="93">
        <v>306107229.80780005</v>
      </c>
      <c r="V96" s="384"/>
      <c r="W96" s="383"/>
    </row>
    <row r="97" spans="2:21" ht="15.6">
      <c r="B97" s="236"/>
      <c r="C97" s="86"/>
      <c r="D97" s="352"/>
      <c r="E97" s="84"/>
      <c r="F97" s="294"/>
      <c r="G97" s="85"/>
      <c r="I97" s="236"/>
      <c r="J97" s="86"/>
      <c r="K97" s="352"/>
      <c r="L97" s="84"/>
      <c r="M97" s="294"/>
      <c r="N97" s="85"/>
      <c r="P97" s="236"/>
      <c r="Q97" s="86"/>
      <c r="R97" s="352"/>
      <c r="S97" s="84"/>
      <c r="T97" s="294"/>
      <c r="U97" s="85"/>
    </row>
    <row r="98" spans="2:21" ht="15.6">
      <c r="B98" s="240" t="s">
        <v>97</v>
      </c>
      <c r="C98" s="86">
        <v>0</v>
      </c>
      <c r="D98" s="293">
        <f t="shared" ref="D98:D102" si="14">+C98/$C$111</f>
        <v>0</v>
      </c>
      <c r="E98" s="84">
        <v>0</v>
      </c>
      <c r="F98" s="293">
        <f t="shared" ref="F98:F102" si="15">+E98/$E$111</f>
        <v>0</v>
      </c>
      <c r="G98" s="85">
        <v>0</v>
      </c>
      <c r="I98" s="240" t="s">
        <v>97</v>
      </c>
      <c r="J98" s="86">
        <v>0</v>
      </c>
      <c r="K98" s="380">
        <f t="shared" si="8"/>
        <v>0</v>
      </c>
      <c r="L98" s="84">
        <v>0</v>
      </c>
      <c r="M98" s="293">
        <f t="shared" si="9"/>
        <v>0</v>
      </c>
      <c r="N98" s="85">
        <v>0</v>
      </c>
      <c r="P98" s="240" t="s">
        <v>97</v>
      </c>
      <c r="Q98" s="86">
        <v>0</v>
      </c>
      <c r="R98" s="380">
        <f t="shared" si="10"/>
        <v>0</v>
      </c>
      <c r="S98" s="84">
        <v>0</v>
      </c>
      <c r="T98" s="293">
        <f t="shared" si="11"/>
        <v>0</v>
      </c>
      <c r="U98" s="85">
        <v>0</v>
      </c>
    </row>
    <row r="99" spans="2:21" ht="15.6">
      <c r="B99" s="241" t="s">
        <v>98</v>
      </c>
      <c r="C99" s="86">
        <v>0</v>
      </c>
      <c r="D99" s="293">
        <f t="shared" si="14"/>
        <v>0</v>
      </c>
      <c r="E99" s="84">
        <v>0</v>
      </c>
      <c r="F99" s="293">
        <f t="shared" si="15"/>
        <v>0</v>
      </c>
      <c r="G99" s="85">
        <v>0</v>
      </c>
      <c r="I99" s="241" t="s">
        <v>98</v>
      </c>
      <c r="J99" s="86">
        <v>0</v>
      </c>
      <c r="K99" s="380">
        <f t="shared" si="8"/>
        <v>0</v>
      </c>
      <c r="L99" s="84">
        <v>-4922666</v>
      </c>
      <c r="M99" s="293">
        <f t="shared" si="9"/>
        <v>-1.4277921204775177</v>
      </c>
      <c r="N99" s="85">
        <v>-4922666</v>
      </c>
      <c r="P99" s="241" t="s">
        <v>98</v>
      </c>
      <c r="Q99" s="86">
        <v>0</v>
      </c>
      <c r="R99" s="380">
        <f t="shared" si="10"/>
        <v>0</v>
      </c>
      <c r="S99" s="84">
        <v>4922666</v>
      </c>
      <c r="T99" s="293">
        <f t="shared" si="11"/>
        <v>1.5087946968229486</v>
      </c>
      <c r="U99" s="85">
        <v>4922666</v>
      </c>
    </row>
    <row r="100" spans="2:21" ht="15.6">
      <c r="B100" s="237" t="s">
        <v>99</v>
      </c>
      <c r="C100" s="86">
        <v>0</v>
      </c>
      <c r="D100" s="293">
        <f t="shared" si="14"/>
        <v>0</v>
      </c>
      <c r="E100" s="84">
        <v>0</v>
      </c>
      <c r="F100" s="293">
        <f t="shared" si="15"/>
        <v>0</v>
      </c>
      <c r="G100" s="85">
        <v>0</v>
      </c>
      <c r="I100" s="237" t="s">
        <v>99</v>
      </c>
      <c r="J100" s="86">
        <v>0</v>
      </c>
      <c r="K100" s="380">
        <f t="shared" si="8"/>
        <v>0</v>
      </c>
      <c r="L100" s="84">
        <v>0</v>
      </c>
      <c r="M100" s="293">
        <f t="shared" si="9"/>
        <v>0</v>
      </c>
      <c r="N100" s="85">
        <v>0</v>
      </c>
      <c r="P100" s="237" t="s">
        <v>99</v>
      </c>
      <c r="Q100" s="86">
        <v>0</v>
      </c>
      <c r="R100" s="380">
        <f t="shared" si="10"/>
        <v>0</v>
      </c>
      <c r="S100" s="84">
        <v>0</v>
      </c>
      <c r="T100" s="293">
        <f t="shared" si="11"/>
        <v>0</v>
      </c>
      <c r="U100" s="85">
        <v>0</v>
      </c>
    </row>
    <row r="101" spans="2:21" ht="16.149999999999999" thickBot="1">
      <c r="B101" s="238" t="s">
        <v>100</v>
      </c>
      <c r="C101" s="94">
        <v>1392104733.0609236</v>
      </c>
      <c r="D101" s="292">
        <f t="shared" si="14"/>
        <v>1798.0575891320293</v>
      </c>
      <c r="E101" s="92">
        <v>1490394032.5521133</v>
      </c>
      <c r="F101" s="292">
        <f t="shared" si="15"/>
        <v>341.41837552544359</v>
      </c>
      <c r="G101" s="93">
        <v>2882498765.6130371</v>
      </c>
      <c r="I101" s="238" t="s">
        <v>100</v>
      </c>
      <c r="J101" s="94">
        <v>1309372336.8530178</v>
      </c>
      <c r="K101" s="378">
        <f t="shared" si="8"/>
        <v>1738.6641678801338</v>
      </c>
      <c r="L101" s="92">
        <v>1063283188.4798763</v>
      </c>
      <c r="M101" s="292">
        <f t="shared" si="9"/>
        <v>308.39942387880444</v>
      </c>
      <c r="N101" s="93">
        <v>2372655525.3328943</v>
      </c>
      <c r="P101" s="238" t="s">
        <v>100</v>
      </c>
      <c r="Q101" s="94">
        <v>1365475311.6090958</v>
      </c>
      <c r="R101" s="378">
        <f t="shared" si="10"/>
        <v>1866.2651765556989</v>
      </c>
      <c r="S101" s="92">
        <v>1221651866.6813612</v>
      </c>
      <c r="T101" s="292">
        <f t="shared" si="11"/>
        <v>374.43569354749923</v>
      </c>
      <c r="U101" s="93">
        <v>2587127178.2904568</v>
      </c>
    </row>
    <row r="102" spans="2:21" ht="16.149999999999999" thickBot="1">
      <c r="B102" s="238" t="s">
        <v>101</v>
      </c>
      <c r="C102" s="343">
        <v>97722274.769076586</v>
      </c>
      <c r="D102" s="379">
        <f t="shared" si="14"/>
        <v>126.21915119089955</v>
      </c>
      <c r="E102" s="343">
        <v>19847939.144803286</v>
      </c>
      <c r="F102" s="379">
        <f t="shared" si="15"/>
        <v>4.5467513908001731</v>
      </c>
      <c r="G102" s="118">
        <v>117570213.91387939</v>
      </c>
      <c r="I102" s="238" t="s">
        <v>101</v>
      </c>
      <c r="J102" s="343">
        <v>90981534.696981907</v>
      </c>
      <c r="K102" s="379">
        <f t="shared" si="8"/>
        <v>120.8108113056482</v>
      </c>
      <c r="L102" s="343">
        <v>129456659.66320705</v>
      </c>
      <c r="M102" s="379">
        <f t="shared" si="9"/>
        <v>37.548190068240814</v>
      </c>
      <c r="N102" s="118">
        <v>220438194.36018944</v>
      </c>
      <c r="P102" s="238" t="s">
        <v>101</v>
      </c>
      <c r="Q102" s="343">
        <v>23314724.940903664</v>
      </c>
      <c r="R102" s="379">
        <f t="shared" si="10"/>
        <v>31.865430951591943</v>
      </c>
      <c r="S102" s="343">
        <v>-12889368.751361132</v>
      </c>
      <c r="T102" s="379">
        <f t="shared" si="11"/>
        <v>-3.9505851539489187</v>
      </c>
      <c r="U102" s="118">
        <v>10425356.18954277</v>
      </c>
    </row>
    <row r="103" spans="2:21" ht="15.6">
      <c r="B103" s="237"/>
      <c r="C103" s="86"/>
      <c r="D103" s="352"/>
      <c r="E103" s="84"/>
      <c r="F103" s="294"/>
      <c r="G103" s="85"/>
      <c r="I103" s="237"/>
      <c r="J103" s="86"/>
      <c r="K103" s="352"/>
      <c r="L103" s="84"/>
      <c r="M103" s="294"/>
      <c r="N103" s="85"/>
      <c r="P103" s="237"/>
      <c r="Q103" s="86"/>
      <c r="R103" s="352"/>
      <c r="S103" s="84"/>
      <c r="T103" s="294"/>
      <c r="U103" s="85"/>
    </row>
    <row r="104" spans="2:21" ht="15.6">
      <c r="B104" s="237"/>
      <c r="C104" s="78"/>
      <c r="D104" s="351"/>
      <c r="E104" s="76"/>
      <c r="F104" s="359"/>
      <c r="G104" s="77"/>
      <c r="I104" s="237"/>
      <c r="J104" s="78"/>
      <c r="K104" s="351"/>
      <c r="L104" s="76"/>
      <c r="M104" s="359"/>
      <c r="N104" s="77"/>
      <c r="P104" s="237"/>
      <c r="Q104" s="78"/>
      <c r="R104" s="351"/>
      <c r="S104" s="76"/>
      <c r="T104" s="359"/>
      <c r="U104" s="77"/>
    </row>
    <row r="105" spans="2:21" ht="15.6">
      <c r="B105" s="240" t="s">
        <v>102</v>
      </c>
      <c r="C105" s="86">
        <v>20414920.511674225</v>
      </c>
      <c r="D105" s="352"/>
      <c r="E105" s="84">
        <v>40639769.488294102</v>
      </c>
      <c r="F105" s="294"/>
      <c r="G105" s="85">
        <v>61054689.999968328</v>
      </c>
      <c r="I105" s="240" t="s">
        <v>102</v>
      </c>
      <c r="J105" s="86">
        <v>21770240.870000001</v>
      </c>
      <c r="K105" s="352"/>
      <c r="L105" s="84">
        <v>37523403.019999996</v>
      </c>
      <c r="M105" s="294"/>
      <c r="N105" s="85">
        <v>59293643.890000001</v>
      </c>
      <c r="P105" s="240" t="s">
        <v>102</v>
      </c>
      <c r="Q105" s="86">
        <v>13900940.122072002</v>
      </c>
      <c r="R105" s="352"/>
      <c r="S105" s="84">
        <v>15994436.330000032</v>
      </c>
      <c r="T105" s="294"/>
      <c r="U105" s="85">
        <v>29895376.452072032</v>
      </c>
    </row>
    <row r="106" spans="2:21" ht="15.6">
      <c r="B106" s="240" t="s">
        <v>103</v>
      </c>
      <c r="C106" s="86">
        <v>36390174.32</v>
      </c>
      <c r="D106" s="352"/>
      <c r="E106" s="84">
        <v>62304705.38000001</v>
      </c>
      <c r="F106" s="294"/>
      <c r="G106" s="85">
        <v>98694879.700000018</v>
      </c>
      <c r="I106" s="240" t="s">
        <v>103</v>
      </c>
      <c r="J106" s="86">
        <v>23347622</v>
      </c>
      <c r="K106" s="352"/>
      <c r="L106" s="84">
        <v>40415376</v>
      </c>
      <c r="M106" s="294"/>
      <c r="N106" s="85">
        <v>63762998</v>
      </c>
      <c r="P106" s="240" t="s">
        <v>103</v>
      </c>
      <c r="Q106" s="86">
        <v>16227055.030000001</v>
      </c>
      <c r="R106" s="352"/>
      <c r="S106" s="84">
        <v>26764482.789999999</v>
      </c>
      <c r="T106" s="294"/>
      <c r="U106" s="85">
        <v>42991537.82</v>
      </c>
    </row>
    <row r="107" spans="2:21" ht="15.6">
      <c r="B107" s="240" t="s">
        <v>104</v>
      </c>
      <c r="C107" s="86">
        <v>176202.87025594185</v>
      </c>
      <c r="D107" s="352"/>
      <c r="E107" s="84">
        <v>1168084.5600181995</v>
      </c>
      <c r="F107" s="294"/>
      <c r="G107" s="85">
        <v>1344287.4302741413</v>
      </c>
      <c r="I107" s="240" t="s">
        <v>104</v>
      </c>
      <c r="J107" s="86">
        <v>8699876.5962596834</v>
      </c>
      <c r="K107" s="352"/>
      <c r="L107" s="84">
        <v>19123206.461197883</v>
      </c>
      <c r="M107" s="294"/>
      <c r="N107" s="85">
        <v>27823083.057457566</v>
      </c>
      <c r="P107" s="240" t="s">
        <v>104</v>
      </c>
      <c r="Q107" s="86">
        <v>1173670.0263575718</v>
      </c>
      <c r="R107" s="352"/>
      <c r="S107" s="84">
        <v>2738934.7070889045</v>
      </c>
      <c r="T107" s="294"/>
      <c r="U107" s="85">
        <v>3912604.733446476</v>
      </c>
    </row>
    <row r="108" spans="2:21" ht="15.6">
      <c r="B108" s="237"/>
      <c r="C108" s="130"/>
      <c r="D108" s="354"/>
      <c r="E108" s="128"/>
      <c r="F108" s="361"/>
      <c r="G108" s="129"/>
      <c r="I108" s="237"/>
      <c r="J108" s="130"/>
      <c r="K108" s="354"/>
      <c r="L108" s="128"/>
      <c r="M108" s="361"/>
      <c r="N108" s="129"/>
      <c r="P108" s="237"/>
      <c r="Q108" s="130"/>
      <c r="R108" s="354"/>
      <c r="S108" s="128"/>
      <c r="T108" s="361"/>
      <c r="U108" s="129"/>
    </row>
    <row r="109" spans="2:21" ht="15.6">
      <c r="B109" s="237"/>
      <c r="C109" s="130"/>
      <c r="D109" s="354"/>
      <c r="E109" s="128"/>
      <c r="F109" s="361"/>
      <c r="G109" s="129"/>
      <c r="I109" s="237"/>
      <c r="J109" s="130"/>
      <c r="K109" s="354"/>
      <c r="L109" s="128"/>
      <c r="M109" s="361"/>
      <c r="N109" s="129"/>
      <c r="P109" s="237"/>
      <c r="Q109" s="130"/>
      <c r="R109" s="354"/>
      <c r="S109" s="128"/>
      <c r="T109" s="361"/>
      <c r="U109" s="129"/>
    </row>
    <row r="110" spans="2:21" ht="15.6">
      <c r="B110" s="238" t="s">
        <v>105</v>
      </c>
      <c r="C110" s="133">
        <v>253728.33333333334</v>
      </c>
      <c r="D110" s="355"/>
      <c r="E110" s="132">
        <v>534437.12862682599</v>
      </c>
      <c r="F110" s="362"/>
      <c r="G110" s="135">
        <v>788165.46196015936</v>
      </c>
      <c r="I110" s="238" t="s">
        <v>105</v>
      </c>
      <c r="J110" s="133">
        <v>254671</v>
      </c>
      <c r="K110" s="355"/>
      <c r="L110" s="132">
        <v>1172523.6666666665</v>
      </c>
      <c r="M110" s="362"/>
      <c r="N110" s="135">
        <v>1427194.6666666665</v>
      </c>
      <c r="P110" s="238" t="s">
        <v>105</v>
      </c>
      <c r="Q110" s="133">
        <v>244700.33333333334</v>
      </c>
      <c r="R110" s="355"/>
      <c r="S110" s="132">
        <v>1093534</v>
      </c>
      <c r="T110" s="362"/>
      <c r="U110" s="135">
        <v>1338234.3333333333</v>
      </c>
    </row>
    <row r="111" spans="2:21" ht="15.6">
      <c r="B111" s="238" t="s">
        <v>106</v>
      </c>
      <c r="C111" s="133">
        <v>774227</v>
      </c>
      <c r="D111" s="355"/>
      <c r="E111" s="132">
        <v>4365301.1653470434</v>
      </c>
      <c r="F111" s="362"/>
      <c r="G111" s="135">
        <v>5139528.1653470434</v>
      </c>
      <c r="I111" s="238" t="s">
        <v>106</v>
      </c>
      <c r="J111" s="133">
        <v>753091</v>
      </c>
      <c r="K111" s="355"/>
      <c r="L111" s="132">
        <v>3447747</v>
      </c>
      <c r="M111" s="362"/>
      <c r="N111" s="135">
        <v>4200838</v>
      </c>
      <c r="P111" s="238" t="s">
        <v>106</v>
      </c>
      <c r="Q111" s="133">
        <v>731662</v>
      </c>
      <c r="R111" s="355"/>
      <c r="S111" s="132">
        <v>3262648</v>
      </c>
      <c r="T111" s="362"/>
      <c r="U111" s="135">
        <v>3994310</v>
      </c>
    </row>
    <row r="112" spans="2:21" ht="15.6">
      <c r="B112" s="238" t="s">
        <v>107</v>
      </c>
      <c r="C112" s="140">
        <v>1995.4230602911036</v>
      </c>
      <c r="D112" s="356"/>
      <c r="E112" s="138">
        <v>363.82961097957872</v>
      </c>
      <c r="F112" s="363"/>
      <c r="G112" s="139">
        <v>609.61553934501183</v>
      </c>
      <c r="I112" s="238" t="s">
        <v>107</v>
      </c>
      <c r="J112" s="140">
        <v>1878.971627771411</v>
      </c>
      <c r="K112" s="356"/>
      <c r="L112" s="138">
        <v>369.36638085772637</v>
      </c>
      <c r="M112" s="363"/>
      <c r="N112" s="139">
        <v>639.99574695169952</v>
      </c>
      <c r="P112" s="238" t="s">
        <v>107</v>
      </c>
      <c r="Q112" s="140">
        <v>1899.8947766865024</v>
      </c>
      <c r="R112" s="356"/>
      <c r="S112" s="138">
        <v>384.56083275609257</v>
      </c>
      <c r="T112" s="363"/>
      <c r="U112" s="139">
        <v>662.13374624653557</v>
      </c>
    </row>
    <row r="113" spans="2:21" ht="15.6">
      <c r="B113" s="238"/>
      <c r="C113" s="133"/>
      <c r="D113" s="355"/>
      <c r="E113" s="132"/>
      <c r="F113" s="362"/>
      <c r="G113" s="134"/>
      <c r="I113" s="238"/>
      <c r="J113" s="133"/>
      <c r="K113" s="355"/>
      <c r="L113" s="132"/>
      <c r="M113" s="362"/>
      <c r="N113" s="134"/>
      <c r="P113" s="238"/>
      <c r="Q113" s="133"/>
      <c r="R113" s="355"/>
      <c r="S113" s="132"/>
      <c r="T113" s="362"/>
      <c r="U113" s="134"/>
    </row>
    <row r="114" spans="2:21" ht="15.6">
      <c r="B114" s="242" t="s">
        <v>108</v>
      </c>
      <c r="C114" s="133">
        <v>97722274.769076586</v>
      </c>
      <c r="D114" s="355"/>
      <c r="E114" s="132">
        <v>19847939.144803286</v>
      </c>
      <c r="F114" s="362"/>
      <c r="G114" s="134">
        <v>117570213.91387939</v>
      </c>
      <c r="I114" s="242" t="s">
        <v>108</v>
      </c>
      <c r="J114" s="133">
        <v>90981534.696981907</v>
      </c>
      <c r="K114" s="355"/>
      <c r="L114" s="132">
        <v>129456659.66320705</v>
      </c>
      <c r="M114" s="362"/>
      <c r="N114" s="134">
        <v>220438194.36018944</v>
      </c>
      <c r="P114" s="242" t="s">
        <v>108</v>
      </c>
      <c r="Q114" s="133">
        <v>23314724.940903664</v>
      </c>
      <c r="R114" s="355"/>
      <c r="S114" s="132">
        <v>-12889368.751361132</v>
      </c>
      <c r="T114" s="362"/>
      <c r="U114" s="134">
        <v>10425356.18954277</v>
      </c>
    </row>
    <row r="115" spans="2:21" ht="15.6">
      <c r="B115" s="242"/>
      <c r="C115" s="133"/>
      <c r="D115" s="355"/>
      <c r="E115" s="132"/>
      <c r="F115" s="362"/>
      <c r="G115" s="134"/>
      <c r="I115" s="242"/>
      <c r="J115" s="133"/>
      <c r="K115" s="355"/>
      <c r="L115" s="132"/>
      <c r="M115" s="362"/>
      <c r="N115" s="134"/>
      <c r="P115" s="242"/>
      <c r="Q115" s="133"/>
      <c r="R115" s="355"/>
      <c r="S115" s="132"/>
      <c r="T115" s="362"/>
      <c r="U115" s="134"/>
    </row>
    <row r="116" spans="2:21" ht="15.6">
      <c r="B116" s="239" t="s">
        <v>109</v>
      </c>
      <c r="C116" s="263">
        <v>6.5593034798995531E-2</v>
      </c>
      <c r="D116" s="357"/>
      <c r="E116" s="251">
        <v>1.3142224568492178E-2</v>
      </c>
      <c r="F116" s="364"/>
      <c r="G116" s="264">
        <v>3.9189170221152432E-2</v>
      </c>
      <c r="I116" s="239" t="s">
        <v>109</v>
      </c>
      <c r="J116" s="263">
        <v>6.4970388232138659E-2</v>
      </c>
      <c r="K116" s="357"/>
      <c r="L116" s="251">
        <v>0.10853721359670478</v>
      </c>
      <c r="M116" s="364"/>
      <c r="N116" s="264">
        <v>8.5009728991314787E-2</v>
      </c>
      <c r="P116" s="239" t="s">
        <v>109</v>
      </c>
      <c r="Q116" s="263">
        <v>1.6787796806795627E-2</v>
      </c>
      <c r="R116" s="357"/>
      <c r="S116" s="251">
        <v>-1.0663276510839899E-2</v>
      </c>
      <c r="T116" s="364"/>
      <c r="U116" s="264">
        <v>4.0135304488191255E-3</v>
      </c>
    </row>
    <row r="117" spans="2:21" ht="15.6">
      <c r="B117" s="239"/>
      <c r="C117" s="263"/>
      <c r="D117" s="357"/>
      <c r="E117" s="251"/>
      <c r="F117" s="364"/>
      <c r="G117" s="264"/>
      <c r="I117" s="239"/>
      <c r="J117" s="263"/>
      <c r="K117" s="357"/>
      <c r="L117" s="251"/>
      <c r="M117" s="364"/>
      <c r="N117" s="264"/>
      <c r="P117" s="239"/>
      <c r="Q117" s="263"/>
      <c r="R117" s="357"/>
      <c r="S117" s="251"/>
      <c r="T117" s="364"/>
      <c r="U117" s="264"/>
    </row>
    <row r="118" spans="2:21" ht="15.6">
      <c r="B118" s="239" t="s">
        <v>110</v>
      </c>
      <c r="C118" s="263">
        <v>0.86238853764936674</v>
      </c>
      <c r="D118" s="357"/>
      <c r="E118" s="251">
        <v>0.87043877234589284</v>
      </c>
      <c r="F118" s="364"/>
      <c r="G118" s="264">
        <v>0.8664410452429161</v>
      </c>
      <c r="I118" s="239" t="s">
        <v>110</v>
      </c>
      <c r="J118" s="263">
        <v>0.84645569459370595</v>
      </c>
      <c r="K118" s="357"/>
      <c r="L118" s="251">
        <v>0.80194687735242087</v>
      </c>
      <c r="M118" s="364"/>
      <c r="N118" s="264">
        <v>0.82598306781811737</v>
      </c>
      <c r="P118" s="239" t="s">
        <v>110</v>
      </c>
      <c r="Q118" s="263">
        <v>0.8672342654378673</v>
      </c>
      <c r="R118" s="357"/>
      <c r="S118" s="251">
        <v>0.88660177423030162</v>
      </c>
      <c r="T118" s="364"/>
      <c r="U118" s="264">
        <v>0.87624687172623661</v>
      </c>
    </row>
    <row r="119" spans="2:21" ht="15.6">
      <c r="B119" s="239"/>
      <c r="C119" s="263"/>
      <c r="D119" s="357"/>
      <c r="E119" s="251"/>
      <c r="F119" s="364"/>
      <c r="G119" s="264"/>
      <c r="I119" s="239"/>
      <c r="J119" s="263"/>
      <c r="K119" s="357"/>
      <c r="L119" s="251"/>
      <c r="M119" s="364"/>
      <c r="N119" s="264"/>
      <c r="P119" s="239"/>
      <c r="Q119" s="263"/>
      <c r="R119" s="357"/>
      <c r="S119" s="251"/>
      <c r="T119" s="364"/>
      <c r="U119" s="264"/>
    </row>
    <row r="120" spans="2:21" ht="15.6">
      <c r="B120" s="239" t="s">
        <v>111</v>
      </c>
      <c r="C120" s="263">
        <v>4.6205911454682752E-2</v>
      </c>
      <c r="D120" s="357"/>
      <c r="E120" s="251">
        <v>9.9129707813630979E-2</v>
      </c>
      <c r="F120" s="364"/>
      <c r="G120" s="264">
        <v>7.2847878392198959E-2</v>
      </c>
      <c r="I120" s="239" t="s">
        <v>111</v>
      </c>
      <c r="J120" s="263">
        <v>6.1936678760247284E-2</v>
      </c>
      <c r="K120" s="357"/>
      <c r="L120" s="251">
        <v>7.4384217147307974E-2</v>
      </c>
      <c r="M120" s="364"/>
      <c r="N120" s="264">
        <v>6.7662146734191242E-2</v>
      </c>
      <c r="P120" s="239" t="s">
        <v>111</v>
      </c>
      <c r="Q120" s="263">
        <v>9.3933820312272237E-2</v>
      </c>
      <c r="R120" s="357"/>
      <c r="S120" s="251">
        <v>0.10639114067483091</v>
      </c>
      <c r="T120" s="364"/>
      <c r="U120" s="264">
        <v>9.973079322391927E-2</v>
      </c>
    </row>
    <row r="121" spans="2:21" ht="15.6">
      <c r="B121" s="238"/>
      <c r="C121" s="263"/>
      <c r="D121" s="357"/>
      <c r="E121" s="251"/>
      <c r="F121" s="364"/>
      <c r="G121" s="264"/>
      <c r="I121" s="238"/>
      <c r="J121" s="263"/>
      <c r="K121" s="357"/>
      <c r="L121" s="251"/>
      <c r="M121" s="364"/>
      <c r="N121" s="264"/>
      <c r="P121" s="238"/>
      <c r="Q121" s="263"/>
      <c r="R121" s="357"/>
      <c r="S121" s="251"/>
      <c r="T121" s="364"/>
      <c r="U121" s="264"/>
    </row>
    <row r="122" spans="2:21" ht="15.6">
      <c r="B122" s="239" t="s">
        <v>112</v>
      </c>
      <c r="C122" s="263">
        <v>2.5812516096955031E-2</v>
      </c>
      <c r="D122" s="357"/>
      <c r="E122" s="251">
        <v>1.7289295271983987E-2</v>
      </c>
      <c r="F122" s="364"/>
      <c r="G122" s="264">
        <v>2.1521906143732457E-2</v>
      </c>
      <c r="I122" s="239" t="s">
        <v>112</v>
      </c>
      <c r="J122" s="263">
        <v>2.6637238413908151E-2</v>
      </c>
      <c r="K122" s="357"/>
      <c r="L122" s="251">
        <v>1.9258883602295763E-2</v>
      </c>
      <c r="M122" s="364"/>
      <c r="N122" s="264">
        <v>2.3243432115773278E-2</v>
      </c>
      <c r="P122" s="239" t="s">
        <v>112</v>
      </c>
      <c r="Q122" s="263">
        <v>2.2044117443064924E-2</v>
      </c>
      <c r="R122" s="357"/>
      <c r="S122" s="251">
        <v>1.3597877549964327E-2</v>
      </c>
      <c r="T122" s="364"/>
      <c r="U122" s="264">
        <v>1.8113687588122984E-2</v>
      </c>
    </row>
    <row r="123" spans="2:21" ht="16.149999999999999" thickBot="1">
      <c r="B123" s="312"/>
      <c r="C123" s="300"/>
      <c r="D123" s="358"/>
      <c r="E123" s="298"/>
      <c r="F123" s="365"/>
      <c r="G123" s="299"/>
      <c r="I123" s="243"/>
      <c r="J123" s="154"/>
      <c r="K123" s="373"/>
      <c r="L123" s="155"/>
      <c r="M123" s="374"/>
      <c r="N123" s="156"/>
      <c r="P123" s="243"/>
      <c r="Q123" s="154"/>
      <c r="R123" s="373"/>
      <c r="S123" s="155"/>
      <c r="T123" s="374"/>
      <c r="U123" s="156"/>
    </row>
    <row r="124" spans="2:21" ht="15.6">
      <c r="B124" s="313"/>
      <c r="C124" s="314"/>
      <c r="D124" s="314"/>
      <c r="E124" s="314"/>
      <c r="F124" s="314"/>
      <c r="G124" s="315"/>
      <c r="I124" s="220"/>
      <c r="J124" s="344"/>
      <c r="K124" s="344"/>
      <c r="L124" s="345"/>
      <c r="M124" s="375"/>
      <c r="N124" s="346"/>
      <c r="P124" s="347"/>
      <c r="Q124" s="344"/>
      <c r="R124" s="344"/>
      <c r="S124" s="345"/>
      <c r="T124" s="375"/>
      <c r="U124" s="346"/>
    </row>
    <row r="125" spans="2:21">
      <c r="B125" s="244" t="s">
        <v>108</v>
      </c>
      <c r="C125" s="248">
        <v>97722274.769076586</v>
      </c>
      <c r="D125" s="248"/>
      <c r="E125" s="248">
        <v>19847939.144803286</v>
      </c>
      <c r="F125" s="366"/>
      <c r="G125" s="249">
        <v>117570213.91387939</v>
      </c>
      <c r="I125" s="244" t="s">
        <v>108</v>
      </c>
      <c r="J125" s="248">
        <v>90981534.696981907</v>
      </c>
      <c r="K125" s="248"/>
      <c r="L125" s="248">
        <v>129456659.66320705</v>
      </c>
      <c r="M125" s="366"/>
      <c r="N125" s="249">
        <v>220438194.36018944</v>
      </c>
      <c r="P125" s="244" t="s">
        <v>108</v>
      </c>
      <c r="Q125" s="248">
        <v>23314724.940903664</v>
      </c>
      <c r="R125" s="248"/>
      <c r="S125" s="248">
        <v>-12889368.751361132</v>
      </c>
      <c r="T125" s="366"/>
      <c r="U125" s="249">
        <v>10425356.18954277</v>
      </c>
    </row>
    <row r="126" spans="2:21" ht="15.6">
      <c r="B126" s="237" t="s">
        <v>113</v>
      </c>
      <c r="C126" s="252">
        <v>30871484.289946668</v>
      </c>
      <c r="D126" s="252"/>
      <c r="E126" s="252">
        <v>-26022090.967677273</v>
      </c>
      <c r="F126" s="367"/>
      <c r="G126" s="253">
        <v>4849393.322269395</v>
      </c>
      <c r="I126" s="237" t="s">
        <v>113</v>
      </c>
      <c r="J126" s="252">
        <v>5685023.4049005285</v>
      </c>
      <c r="K126" s="252"/>
      <c r="L126" s="252">
        <v>26572935.848030984</v>
      </c>
      <c r="M126" s="367"/>
      <c r="N126" s="253">
        <v>32257959.252931513</v>
      </c>
      <c r="P126" s="237" t="s">
        <v>113</v>
      </c>
      <c r="Q126" s="252">
        <v>-7325819.116844546</v>
      </c>
      <c r="R126" s="252"/>
      <c r="S126" s="252">
        <v>8898154.4061619639</v>
      </c>
      <c r="T126" s="367"/>
      <c r="U126" s="253">
        <v>1572335.2893174179</v>
      </c>
    </row>
    <row r="127" spans="2:21" ht="15.6">
      <c r="B127" s="237" t="s">
        <v>114</v>
      </c>
      <c r="C127" s="252">
        <v>48306115.415778935</v>
      </c>
      <c r="D127" s="252"/>
      <c r="E127" s="252">
        <v>21728235.007217228</v>
      </c>
      <c r="F127" s="367"/>
      <c r="G127" s="253">
        <v>70034350.422996163</v>
      </c>
      <c r="I127" s="237" t="s">
        <v>114</v>
      </c>
      <c r="J127" s="252">
        <v>49308826.703970373</v>
      </c>
      <c r="K127" s="252"/>
      <c r="L127" s="252">
        <v>26340911.348069251</v>
      </c>
      <c r="M127" s="367"/>
      <c r="N127" s="253">
        <v>75649738.052039623</v>
      </c>
      <c r="P127" s="237" t="s">
        <v>114</v>
      </c>
      <c r="Q127" s="252">
        <v>11712057.609011769</v>
      </c>
      <c r="R127" s="252"/>
      <c r="S127" s="252">
        <v>-21222252.427197695</v>
      </c>
      <c r="T127" s="367"/>
      <c r="U127" s="253">
        <v>-9510194.8181859255</v>
      </c>
    </row>
    <row r="128" spans="2:21" ht="15.6">
      <c r="B128" s="237" t="s">
        <v>115</v>
      </c>
      <c r="C128" s="252">
        <v>10149648.305981249</v>
      </c>
      <c r="D128" s="252"/>
      <c r="E128" s="252">
        <v>4787595.2378280759</v>
      </c>
      <c r="F128" s="367"/>
      <c r="G128" s="253">
        <v>14937243.543809325</v>
      </c>
      <c r="I128" s="237" t="s">
        <v>115</v>
      </c>
      <c r="J128" s="252">
        <v>9302618.7176883817</v>
      </c>
      <c r="K128" s="252"/>
      <c r="L128" s="252">
        <v>8581603.0489143729</v>
      </c>
      <c r="M128" s="367"/>
      <c r="N128" s="253">
        <v>17884221.766602755</v>
      </c>
      <c r="P128" s="237" t="s">
        <v>115</v>
      </c>
      <c r="Q128" s="252">
        <v>-689966.33475551009</v>
      </c>
      <c r="R128" s="252"/>
      <c r="S128" s="252">
        <v>247226.13896404952</v>
      </c>
      <c r="T128" s="367"/>
      <c r="U128" s="253">
        <v>-442740.19579146057</v>
      </c>
    </row>
    <row r="129" spans="2:21" ht="15.6">
      <c r="B129" s="237" t="s">
        <v>116</v>
      </c>
      <c r="C129" s="252">
        <v>2729766.6151880622</v>
      </c>
      <c r="D129" s="252"/>
      <c r="E129" s="252">
        <v>11843128.136258066</v>
      </c>
      <c r="F129" s="367"/>
      <c r="G129" s="253">
        <v>14572894.751446128</v>
      </c>
      <c r="I129" s="237" t="s">
        <v>116</v>
      </c>
      <c r="J129" s="252">
        <v>178747.59980666637</v>
      </c>
      <c r="K129" s="252"/>
      <c r="L129" s="252">
        <v>15598596.352428436</v>
      </c>
      <c r="M129" s="367"/>
      <c r="N129" s="253">
        <v>15777343.952235103</v>
      </c>
      <c r="P129" s="237" t="s">
        <v>116</v>
      </c>
      <c r="Q129" s="252">
        <v>-4090660.7612458766</v>
      </c>
      <c r="R129" s="252"/>
      <c r="S129" s="252">
        <v>-796165.78234797716</v>
      </c>
      <c r="T129" s="367"/>
      <c r="U129" s="253">
        <v>-4886826.5435938537</v>
      </c>
    </row>
    <row r="130" spans="2:21" ht="15.6">
      <c r="B130" s="237" t="s">
        <v>117</v>
      </c>
      <c r="C130" s="252">
        <v>6897926.6999996006</v>
      </c>
      <c r="D130" s="252"/>
      <c r="E130" s="252">
        <v>-7170982.9800003767</v>
      </c>
      <c r="F130" s="367"/>
      <c r="G130" s="253">
        <v>-273056.28000077605</v>
      </c>
      <c r="I130" s="237" t="s">
        <v>117</v>
      </c>
      <c r="J130" s="252">
        <v>-413731.53000003099</v>
      </c>
      <c r="K130" s="252"/>
      <c r="L130" s="252">
        <v>21338381.810000002</v>
      </c>
      <c r="M130" s="367"/>
      <c r="N130" s="253">
        <v>20924650.279999971</v>
      </c>
      <c r="P130" s="237" t="s">
        <v>117</v>
      </c>
      <c r="Q130" s="252">
        <v>19804421.580000058</v>
      </c>
      <c r="R130" s="252"/>
      <c r="S130" s="252">
        <v>-6016075.7799999863</v>
      </c>
      <c r="T130" s="367"/>
      <c r="U130" s="253">
        <v>13788345.800000072</v>
      </c>
    </row>
    <row r="131" spans="2:21" ht="15.6">
      <c r="B131" s="237" t="s">
        <v>118</v>
      </c>
      <c r="C131" s="252">
        <v>-1232666.5578171015</v>
      </c>
      <c r="D131" s="252"/>
      <c r="E131" s="252">
        <v>14682054.711177409</v>
      </c>
      <c r="F131" s="367"/>
      <c r="G131" s="253">
        <v>13449388.153360307</v>
      </c>
      <c r="I131" s="237" t="s">
        <v>118</v>
      </c>
      <c r="J131" s="252">
        <v>26919999.490615904</v>
      </c>
      <c r="K131" s="252"/>
      <c r="L131" s="252">
        <v>31024231.255764037</v>
      </c>
      <c r="M131" s="367"/>
      <c r="N131" s="253">
        <v>57944230.746379942</v>
      </c>
      <c r="P131" s="237" t="s">
        <v>118</v>
      </c>
      <c r="Q131" s="252">
        <v>3904691.9647381604</v>
      </c>
      <c r="R131" s="252"/>
      <c r="S131" s="252">
        <v>5999744.6930585206</v>
      </c>
      <c r="T131" s="367"/>
      <c r="U131" s="253">
        <v>9904436.6577966809</v>
      </c>
    </row>
    <row r="132" spans="2:21" ht="15.6">
      <c r="B132" s="220"/>
      <c r="C132" s="310"/>
      <c r="D132" s="310"/>
      <c r="E132" s="310"/>
      <c r="F132" s="368"/>
      <c r="G132" s="311"/>
      <c r="I132" s="220"/>
      <c r="J132" s="310"/>
      <c r="K132" s="310"/>
      <c r="L132" s="310"/>
      <c r="M132" s="368"/>
      <c r="N132" s="311"/>
      <c r="P132" s="348"/>
      <c r="Q132" s="310"/>
      <c r="R132" s="310"/>
      <c r="S132" s="310"/>
      <c r="T132" s="368"/>
      <c r="U132" s="311"/>
    </row>
    <row r="133" spans="2:21">
      <c r="B133" s="245" t="s">
        <v>109</v>
      </c>
      <c r="C133" s="250">
        <v>6.5593034798995531E-2</v>
      </c>
      <c r="D133" s="250"/>
      <c r="E133" s="250">
        <v>1.3142224568492178E-2</v>
      </c>
      <c r="F133" s="369"/>
      <c r="G133" s="265">
        <v>3.9189170221152432E-2</v>
      </c>
      <c r="I133" s="245" t="s">
        <v>109</v>
      </c>
      <c r="J133" s="250">
        <v>6.4970388232138659E-2</v>
      </c>
      <c r="K133" s="250"/>
      <c r="L133" s="250">
        <v>0.10853721359670478</v>
      </c>
      <c r="M133" s="369"/>
      <c r="N133" s="265">
        <v>8.5009728991314787E-2</v>
      </c>
      <c r="P133" s="245" t="s">
        <v>109</v>
      </c>
      <c r="Q133" s="250">
        <v>1.6787796806795627E-2</v>
      </c>
      <c r="R133" s="250"/>
      <c r="S133" s="250">
        <v>-1.0663276510839899E-2</v>
      </c>
      <c r="T133" s="369"/>
      <c r="U133" s="265">
        <v>4.0135304488191255E-3</v>
      </c>
    </row>
    <row r="134" spans="2:21" ht="15.6">
      <c r="B134" s="237" t="s">
        <v>113</v>
      </c>
      <c r="C134" s="278">
        <v>0.14126090446606518</v>
      </c>
      <c r="D134" s="278"/>
      <c r="E134" s="278">
        <v>-0.12730944139562531</v>
      </c>
      <c r="F134" s="370"/>
      <c r="G134" s="279">
        <v>1.1465841815137446E-2</v>
      </c>
      <c r="I134" s="237" t="s">
        <v>113</v>
      </c>
      <c r="J134" s="278">
        <v>2.7176984660957828E-2</v>
      </c>
      <c r="K134" s="278"/>
      <c r="L134" s="278">
        <v>0.13907169293175217</v>
      </c>
      <c r="M134" s="370"/>
      <c r="N134" s="279">
        <v>8.0592741534250459E-2</v>
      </c>
      <c r="P134" s="237" t="s">
        <v>113</v>
      </c>
      <c r="Q134" s="259">
        <v>-3.6796284455425841E-2</v>
      </c>
      <c r="R134" s="259"/>
      <c r="S134" s="259">
        <v>4.5606203390717776E-2</v>
      </c>
      <c r="T134" s="376"/>
      <c r="U134" s="260">
        <v>3.9886770750688708E-3</v>
      </c>
    </row>
    <row r="135" spans="2:21" ht="15.6">
      <c r="B135" s="237" t="s">
        <v>114</v>
      </c>
      <c r="C135" s="278">
        <v>0.11226632069338667</v>
      </c>
      <c r="D135" s="278"/>
      <c r="E135" s="278">
        <v>6.3473922588862808E-2</v>
      </c>
      <c r="F135" s="370"/>
      <c r="G135" s="279">
        <v>9.0647741059086392E-2</v>
      </c>
      <c r="I135" s="237" t="s">
        <v>114</v>
      </c>
      <c r="J135" s="278">
        <v>0.1255392995965629</v>
      </c>
      <c r="K135" s="278"/>
      <c r="L135" s="278">
        <v>8.2246985606571565E-2</v>
      </c>
      <c r="M135" s="370"/>
      <c r="N135" s="279">
        <v>0.10609436465834431</v>
      </c>
      <c r="P135" s="237" t="s">
        <v>114</v>
      </c>
      <c r="Q135" s="259">
        <v>2.9103201287245608E-2</v>
      </c>
      <c r="R135" s="259"/>
      <c r="S135" s="259">
        <v>-6.4926887313412368E-2</v>
      </c>
      <c r="T135" s="376"/>
      <c r="U135" s="260">
        <v>-1.3040243752007116E-2</v>
      </c>
    </row>
    <row r="136" spans="2:21" ht="15.6">
      <c r="B136" s="237" t="s">
        <v>115</v>
      </c>
      <c r="C136" s="278">
        <v>6.3202973777160068E-2</v>
      </c>
      <c r="D136" s="278"/>
      <c r="E136" s="278">
        <v>4.5344524469219057E-2</v>
      </c>
      <c r="F136" s="370"/>
      <c r="G136" s="279">
        <v>5.611901684944319E-2</v>
      </c>
      <c r="I136" s="237" t="s">
        <v>115</v>
      </c>
      <c r="J136" s="278">
        <v>6.4116439051767393E-2</v>
      </c>
      <c r="K136" s="278"/>
      <c r="L136" s="278">
        <v>8.4079480444481242E-2</v>
      </c>
      <c r="M136" s="370"/>
      <c r="N136" s="279">
        <v>7.2360402063849888E-2</v>
      </c>
      <c r="P136" s="237" t="s">
        <v>115</v>
      </c>
      <c r="Q136" s="259">
        <v>-5.0076200266918908E-3</v>
      </c>
      <c r="R136" s="259"/>
      <c r="S136" s="259">
        <v>2.5046933394618177E-3</v>
      </c>
      <c r="T136" s="376"/>
      <c r="U136" s="260">
        <v>-1.8721430981317345E-3</v>
      </c>
    </row>
    <row r="137" spans="2:21" ht="15.6">
      <c r="B137" s="237" t="s">
        <v>116</v>
      </c>
      <c r="C137" s="278">
        <v>1.0718948018832899E-2</v>
      </c>
      <c r="D137" s="278"/>
      <c r="E137" s="278">
        <v>4.3779505782174502E-2</v>
      </c>
      <c r="F137" s="370"/>
      <c r="G137" s="279">
        <v>2.7748115321431274E-2</v>
      </c>
      <c r="I137" s="237" t="s">
        <v>116</v>
      </c>
      <c r="J137" s="278">
        <v>7.4884520092590259E-4</v>
      </c>
      <c r="K137" s="278"/>
      <c r="L137" s="278">
        <v>6.4303814497324113E-2</v>
      </c>
      <c r="M137" s="370"/>
      <c r="N137" s="279">
        <v>3.2782443105736338E-2</v>
      </c>
      <c r="P137" s="237" t="s">
        <v>116</v>
      </c>
      <c r="Q137" s="259">
        <v>-1.6861621069637529E-2</v>
      </c>
      <c r="R137" s="259"/>
      <c r="S137" s="259">
        <v>-3.089220702575887E-3</v>
      </c>
      <c r="T137" s="376"/>
      <c r="U137" s="260">
        <v>-9.7672907778988995E-3</v>
      </c>
    </row>
    <row r="138" spans="2:21" ht="15.6">
      <c r="B138" s="237" t="s">
        <v>117</v>
      </c>
      <c r="C138" s="278">
        <v>4.4066102988936963E-2</v>
      </c>
      <c r="D138" s="278"/>
      <c r="E138" s="278">
        <v>-2.029221293921538E-2</v>
      </c>
      <c r="F138" s="370"/>
      <c r="G138" s="279">
        <v>-5.3548653363841964E-4</v>
      </c>
      <c r="I138" s="237" t="s">
        <v>117</v>
      </c>
      <c r="J138" s="278">
        <v>-2.6578929522273619E-3</v>
      </c>
      <c r="K138" s="278"/>
      <c r="L138" s="278">
        <v>0.17229820291131964</v>
      </c>
      <c r="M138" s="370"/>
      <c r="N138" s="279">
        <v>7.4862841218725967E-2</v>
      </c>
      <c r="P138" s="237" t="s">
        <v>117</v>
      </c>
      <c r="Q138" s="259">
        <v>0.13317069014992095</v>
      </c>
      <c r="R138" s="259"/>
      <c r="S138" s="259">
        <v>-5.6172945374476785E-2</v>
      </c>
      <c r="T138" s="376"/>
      <c r="U138" s="260">
        <v>5.3899942914406244E-2</v>
      </c>
    </row>
    <row r="139" spans="2:21" ht="15.6">
      <c r="B139" s="237" t="s">
        <v>118</v>
      </c>
      <c r="C139" s="278">
        <v>-4.5787981955546127E-3</v>
      </c>
      <c r="D139" s="278"/>
      <c r="E139" s="278">
        <v>6.273366148707156E-2</v>
      </c>
      <c r="F139" s="370"/>
      <c r="G139" s="279">
        <v>2.6725078433983997E-2</v>
      </c>
      <c r="I139" s="237" t="s">
        <v>118</v>
      </c>
      <c r="J139" s="278">
        <v>0.10396069996067078</v>
      </c>
      <c r="K139" s="278"/>
      <c r="L139" s="278">
        <v>0.1457134055750188</v>
      </c>
      <c r="M139" s="370"/>
      <c r="N139" s="279">
        <v>0.12280048915442164</v>
      </c>
      <c r="P139" s="237" t="s">
        <v>118</v>
      </c>
      <c r="Q139" s="259">
        <v>1.5124668591064249E-2</v>
      </c>
      <c r="R139" s="259"/>
      <c r="S139" s="259">
        <v>2.6873102801084871E-2</v>
      </c>
      <c r="T139" s="376"/>
      <c r="U139" s="260">
        <v>2.0572987652108521E-2</v>
      </c>
    </row>
    <row r="140" spans="2:21" ht="15.6">
      <c r="B140" s="220"/>
      <c r="C140" s="310"/>
      <c r="D140" s="310"/>
      <c r="E140" s="310"/>
      <c r="F140" s="368"/>
      <c r="G140" s="311"/>
      <c r="I140" s="220"/>
      <c r="J140" s="310"/>
      <c r="K140" s="310"/>
      <c r="L140" s="310"/>
      <c r="M140" s="368"/>
      <c r="N140" s="311"/>
      <c r="P140" s="348"/>
      <c r="Q140" s="310"/>
      <c r="R140" s="310"/>
      <c r="S140" s="310"/>
      <c r="T140" s="368"/>
      <c r="U140" s="311"/>
    </row>
    <row r="141" spans="2:21">
      <c r="B141" s="245" t="s">
        <v>119</v>
      </c>
      <c r="C141" s="283">
        <v>0.86238853764936674</v>
      </c>
      <c r="D141" s="283"/>
      <c r="E141" s="283">
        <v>0.87043877234589284</v>
      </c>
      <c r="F141" s="371"/>
      <c r="G141" s="284">
        <v>0.8664410452429161</v>
      </c>
      <c r="I141" s="245" t="s">
        <v>119</v>
      </c>
      <c r="J141" s="283">
        <v>0.84645569459370595</v>
      </c>
      <c r="K141" s="283"/>
      <c r="L141" s="283">
        <v>0.80194687735242087</v>
      </c>
      <c r="M141" s="371"/>
      <c r="N141" s="284">
        <v>0.82598306781811737</v>
      </c>
      <c r="P141" s="245" t="s">
        <v>119</v>
      </c>
      <c r="Q141" s="250">
        <v>0.8672342654378673</v>
      </c>
      <c r="R141" s="250"/>
      <c r="S141" s="250">
        <v>0.88660177423030162</v>
      </c>
      <c r="T141" s="369"/>
      <c r="U141" s="265">
        <v>0.87624687172623661</v>
      </c>
    </row>
    <row r="142" spans="2:21" ht="15.6">
      <c r="B142" s="237" t="s">
        <v>113</v>
      </c>
      <c r="C142" s="278">
        <v>0.84155436626863056</v>
      </c>
      <c r="D142" s="278"/>
      <c r="E142" s="278">
        <v>0.92170818157492995</v>
      </c>
      <c r="F142" s="370"/>
      <c r="G142" s="279">
        <v>0.88029121730113313</v>
      </c>
      <c r="I142" s="237" t="s">
        <v>113</v>
      </c>
      <c r="J142" s="278">
        <v>0.82293161372061818</v>
      </c>
      <c r="K142" s="278"/>
      <c r="L142" s="278">
        <v>0.78940613669093473</v>
      </c>
      <c r="M142" s="370"/>
      <c r="N142" s="279">
        <v>0.8069273829776874</v>
      </c>
      <c r="P142" s="237" t="s">
        <v>113</v>
      </c>
      <c r="Q142" s="278">
        <v>0.83605451748312232</v>
      </c>
      <c r="R142" s="278"/>
      <c r="S142" s="278">
        <v>0.8789319300500702</v>
      </c>
      <c r="T142" s="370"/>
      <c r="U142" s="279">
        <v>0.85727661487094942</v>
      </c>
    </row>
    <row r="143" spans="2:21" ht="15.6">
      <c r="B143" s="237" t="s">
        <v>114</v>
      </c>
      <c r="C143" s="278">
        <v>0.82889103236357708</v>
      </c>
      <c r="D143" s="278"/>
      <c r="E143" s="278">
        <v>0.83727747290782695</v>
      </c>
      <c r="F143" s="370"/>
      <c r="G143" s="279">
        <v>0.83260683523036394</v>
      </c>
      <c r="I143" s="237" t="s">
        <v>114</v>
      </c>
      <c r="J143" s="278">
        <v>0.80784529004615413</v>
      </c>
      <c r="K143" s="278"/>
      <c r="L143" s="278">
        <v>0.8039785521095153</v>
      </c>
      <c r="M143" s="370"/>
      <c r="N143" s="279">
        <v>0.80610852754326578</v>
      </c>
      <c r="P143" s="237" t="s">
        <v>114</v>
      </c>
      <c r="Q143" s="278">
        <v>0.86799301352990366</v>
      </c>
      <c r="R143" s="278"/>
      <c r="S143" s="278">
        <v>0.87921215690528853</v>
      </c>
      <c r="T143" s="370"/>
      <c r="U143" s="279">
        <v>0.87302133328653009</v>
      </c>
    </row>
    <row r="144" spans="2:21" ht="15.6">
      <c r="B144" s="237" t="s">
        <v>115</v>
      </c>
      <c r="C144" s="278">
        <v>0.84119969593017618</v>
      </c>
      <c r="D144" s="278"/>
      <c r="E144" s="278">
        <v>0.87077432190217574</v>
      </c>
      <c r="F144" s="370"/>
      <c r="G144" s="279">
        <v>0.85293113872940196</v>
      </c>
      <c r="I144" s="237" t="s">
        <v>115</v>
      </c>
      <c r="J144" s="278">
        <v>0.84813369912278669</v>
      </c>
      <c r="K144" s="278"/>
      <c r="L144" s="278">
        <v>0.83334127498810395</v>
      </c>
      <c r="M144" s="370"/>
      <c r="N144" s="279">
        <v>0.84202500080240594</v>
      </c>
      <c r="P144" s="237" t="s">
        <v>115</v>
      </c>
      <c r="Q144" s="278">
        <v>0.85851571667382498</v>
      </c>
      <c r="R144" s="278"/>
      <c r="S144" s="278">
        <v>0.8618932368900114</v>
      </c>
      <c r="T144" s="370"/>
      <c r="U144" s="279">
        <v>0.8599254204757607</v>
      </c>
    </row>
    <row r="145" spans="2:21" ht="15.6">
      <c r="B145" s="237" t="s">
        <v>116</v>
      </c>
      <c r="C145" s="278">
        <v>0.9125132108798033</v>
      </c>
      <c r="D145" s="278"/>
      <c r="E145" s="278">
        <v>0.88697217391588656</v>
      </c>
      <c r="F145" s="370"/>
      <c r="G145" s="279">
        <v>0.8993572745930094</v>
      </c>
      <c r="I145" s="237" t="s">
        <v>116</v>
      </c>
      <c r="J145" s="278">
        <v>0.92288545748967277</v>
      </c>
      <c r="K145" s="278"/>
      <c r="L145" s="278">
        <v>0.87458078414915685</v>
      </c>
      <c r="M145" s="370"/>
      <c r="N145" s="279">
        <v>0.89853846307139362</v>
      </c>
      <c r="P145" s="237" t="s">
        <v>116</v>
      </c>
      <c r="Q145" s="278">
        <v>0.8945554746985519</v>
      </c>
      <c r="R145" s="278"/>
      <c r="S145" s="278">
        <v>0.89432177243276412</v>
      </c>
      <c r="T145" s="370"/>
      <c r="U145" s="279">
        <v>0.89443509182997127</v>
      </c>
    </row>
    <row r="146" spans="2:21" ht="15.6">
      <c r="B146" s="237" t="s">
        <v>117</v>
      </c>
      <c r="C146" s="278">
        <v>0.8789923852398257</v>
      </c>
      <c r="D146" s="278"/>
      <c r="E146" s="278">
        <v>0.88564045521691726</v>
      </c>
      <c r="F146" s="370"/>
      <c r="G146" s="279">
        <v>0.88359962960225757</v>
      </c>
      <c r="I146" s="237" t="s">
        <v>117</v>
      </c>
      <c r="J146" s="278">
        <v>0.91570139661940053</v>
      </c>
      <c r="K146" s="278"/>
      <c r="L146" s="278">
        <v>0.71503261714894839</v>
      </c>
      <c r="M146" s="370"/>
      <c r="N146" s="279">
        <v>0.82678775429033702</v>
      </c>
      <c r="P146" s="237" t="s">
        <v>117</v>
      </c>
      <c r="Q146" s="278">
        <v>0.7802139218447105</v>
      </c>
      <c r="R146" s="278"/>
      <c r="S146" s="278">
        <v>0.87177825080117954</v>
      </c>
      <c r="T146" s="370"/>
      <c r="U146" s="279">
        <v>0.81854831188848109</v>
      </c>
    </row>
    <row r="147" spans="2:21" ht="15.6">
      <c r="B147" s="237" t="s">
        <v>118</v>
      </c>
      <c r="C147" s="278">
        <v>0.88840879882641799</v>
      </c>
      <c r="D147" s="278"/>
      <c r="E147" s="278">
        <v>0.83194989418019927</v>
      </c>
      <c r="F147" s="370"/>
      <c r="G147" s="279">
        <v>0.86215240299692053</v>
      </c>
      <c r="I147" s="237" t="s">
        <v>118</v>
      </c>
      <c r="J147" s="278">
        <v>0.81100486016043638</v>
      </c>
      <c r="K147" s="278"/>
      <c r="L147" s="278">
        <v>0.76289762560374008</v>
      </c>
      <c r="M147" s="370"/>
      <c r="N147" s="279">
        <v>0.78929776011969011</v>
      </c>
      <c r="P147" s="237" t="s">
        <v>118</v>
      </c>
      <c r="Q147" s="278">
        <v>0.91920276736438122</v>
      </c>
      <c r="R147" s="278"/>
      <c r="S147" s="278">
        <v>0.91324610911612047</v>
      </c>
      <c r="T147" s="370"/>
      <c r="U147" s="279">
        <v>0.9164403758751013</v>
      </c>
    </row>
    <row r="148" spans="2:21" ht="15.6">
      <c r="B148" s="220"/>
      <c r="C148" s="310"/>
      <c r="D148" s="310"/>
      <c r="E148" s="310"/>
      <c r="F148" s="368"/>
      <c r="G148" s="311"/>
      <c r="I148" s="220"/>
      <c r="J148" s="310"/>
      <c r="K148" s="310"/>
      <c r="L148" s="310"/>
      <c r="M148" s="368"/>
      <c r="N148" s="311"/>
      <c r="P148" s="348"/>
      <c r="Q148" s="310"/>
      <c r="R148" s="310"/>
      <c r="S148" s="310"/>
      <c r="T148" s="368"/>
      <c r="U148" s="311"/>
    </row>
    <row r="149" spans="2:21">
      <c r="B149" s="245" t="s">
        <v>120</v>
      </c>
      <c r="C149" s="283">
        <v>4.6205911454682752E-2</v>
      </c>
      <c r="D149" s="283"/>
      <c r="E149" s="283">
        <v>9.9129707813630979E-2</v>
      </c>
      <c r="F149" s="371"/>
      <c r="G149" s="284">
        <v>7.2847878392198959E-2</v>
      </c>
      <c r="I149" s="245" t="s">
        <v>120</v>
      </c>
      <c r="J149" s="283">
        <v>6.1936678760247284E-2</v>
      </c>
      <c r="K149" s="283"/>
      <c r="L149" s="283">
        <v>7.4384217147307974E-2</v>
      </c>
      <c r="M149" s="371"/>
      <c r="N149" s="284">
        <v>6.7662146734191242E-2</v>
      </c>
      <c r="P149" s="245" t="s">
        <v>120</v>
      </c>
      <c r="Q149" s="250">
        <v>9.3933820312272237E-2</v>
      </c>
      <c r="R149" s="250"/>
      <c r="S149" s="250">
        <v>0.10639114067483091</v>
      </c>
      <c r="T149" s="369"/>
      <c r="U149" s="265">
        <v>9.973079322391927E-2</v>
      </c>
    </row>
    <row r="150" spans="2:21" ht="15.6">
      <c r="B150" s="237" t="s">
        <v>113</v>
      </c>
      <c r="C150" s="278">
        <v>-1.3279876264132308E-2</v>
      </c>
      <c r="D150" s="278"/>
      <c r="E150" s="278">
        <v>0.20175635681872342</v>
      </c>
      <c r="F150" s="370"/>
      <c r="G150" s="279">
        <v>9.0643143441037591E-2</v>
      </c>
      <c r="I150" s="237" t="s">
        <v>113</v>
      </c>
      <c r="J150" s="278">
        <v>0.11929360319529761</v>
      </c>
      <c r="K150" s="278"/>
      <c r="L150" s="278">
        <v>9.7285356585746441E-2</v>
      </c>
      <c r="M150" s="370"/>
      <c r="N150" s="279">
        <v>0.10649980444456726</v>
      </c>
      <c r="P150" s="237" t="s">
        <v>113</v>
      </c>
      <c r="Q150" s="259">
        <v>0.16446654348495302</v>
      </c>
      <c r="R150" s="259"/>
      <c r="S150" s="259">
        <v>4.6777964808515593E-2</v>
      </c>
      <c r="T150" s="376"/>
      <c r="U150" s="260">
        <v>0.10621679545720927</v>
      </c>
    </row>
    <row r="151" spans="2:21" ht="15.6">
      <c r="B151" s="237" t="s">
        <v>114</v>
      </c>
      <c r="C151" s="278">
        <v>3.2303111484186721E-2</v>
      </c>
      <c r="D151" s="278"/>
      <c r="E151" s="278">
        <v>7.8015787709019707E-2</v>
      </c>
      <c r="F151" s="370"/>
      <c r="G151" s="279">
        <v>5.2557150425796173E-2</v>
      </c>
      <c r="I151" s="237" t="s">
        <v>114</v>
      </c>
      <c r="J151" s="278">
        <v>3.7043911265171169E-2</v>
      </c>
      <c r="K151" s="278"/>
      <c r="L151" s="278">
        <v>8.6770337092426264E-2</v>
      </c>
      <c r="M151" s="370"/>
      <c r="N151" s="279">
        <v>5.9378756086463688E-2</v>
      </c>
      <c r="P151" s="237" t="s">
        <v>114</v>
      </c>
      <c r="Q151" s="259">
        <v>7.3000620145389952E-2</v>
      </c>
      <c r="R151" s="259"/>
      <c r="S151" s="259">
        <v>0.15906660134673259</v>
      </c>
      <c r="T151" s="376"/>
      <c r="U151" s="260">
        <v>0.11157462345099513</v>
      </c>
    </row>
    <row r="152" spans="2:21" ht="15.6">
      <c r="B152" s="237" t="s">
        <v>115</v>
      </c>
      <c r="C152" s="278">
        <v>7.1378457473170828E-2</v>
      </c>
      <c r="D152" s="278"/>
      <c r="E152" s="278">
        <v>7.3311062007211131E-2</v>
      </c>
      <c r="F152" s="370"/>
      <c r="G152" s="279">
        <v>7.2145068674478452E-2</v>
      </c>
      <c r="I152" s="237" t="s">
        <v>115</v>
      </c>
      <c r="J152" s="278">
        <v>5.8244116198956052E-2</v>
      </c>
      <c r="K152" s="278"/>
      <c r="L152" s="278">
        <v>6.8074834410094515E-2</v>
      </c>
      <c r="M152" s="370"/>
      <c r="N152" s="279">
        <v>6.2303822118536564E-2</v>
      </c>
      <c r="P152" s="237" t="s">
        <v>115</v>
      </c>
      <c r="Q152" s="259">
        <v>0.11674383615929403</v>
      </c>
      <c r="R152" s="259"/>
      <c r="S152" s="259">
        <v>0.12286048220475641</v>
      </c>
      <c r="T152" s="376"/>
      <c r="U152" s="260">
        <v>0.11929679176976216</v>
      </c>
    </row>
    <row r="153" spans="2:21" ht="15.6">
      <c r="B153" s="237" t="s">
        <v>116</v>
      </c>
      <c r="C153" s="278">
        <v>4.983553732454523E-2</v>
      </c>
      <c r="D153" s="278"/>
      <c r="E153" s="278">
        <v>5.4175243535675835E-2</v>
      </c>
      <c r="F153" s="370"/>
      <c r="G153" s="279">
        <v>5.2070877201218835E-2</v>
      </c>
      <c r="I153" s="237" t="s">
        <v>116</v>
      </c>
      <c r="J153" s="278">
        <v>5.2709713599739888E-2</v>
      </c>
      <c r="K153" s="278"/>
      <c r="L153" s="278">
        <v>4.7881355315115462E-2</v>
      </c>
      <c r="M153" s="370"/>
      <c r="N153" s="279">
        <v>5.0276077181654402E-2</v>
      </c>
      <c r="P153" s="237" t="s">
        <v>116</v>
      </c>
      <c r="Q153" s="259">
        <v>9.8334358111701617E-2</v>
      </c>
      <c r="R153" s="259"/>
      <c r="S153" s="259">
        <v>9.2281774255309479E-2</v>
      </c>
      <c r="T153" s="376"/>
      <c r="U153" s="260">
        <v>9.5216598835810642E-2</v>
      </c>
    </row>
    <row r="154" spans="2:21" ht="15.6">
      <c r="B154" s="237" t="s">
        <v>117</v>
      </c>
      <c r="C154" s="278">
        <v>6.680709902698985E-2</v>
      </c>
      <c r="D154" s="278"/>
      <c r="E154" s="278">
        <v>0.12012414298134631</v>
      </c>
      <c r="F154" s="370"/>
      <c r="G154" s="279">
        <v>0.10375686806171831</v>
      </c>
      <c r="I154" s="237" t="s">
        <v>117</v>
      </c>
      <c r="J154" s="278">
        <v>7.6663520833213927E-2</v>
      </c>
      <c r="K154" s="278"/>
      <c r="L154" s="278">
        <v>9.9070292302864904E-2</v>
      </c>
      <c r="M154" s="370"/>
      <c r="N154" s="279">
        <v>8.6591628271177279E-2</v>
      </c>
      <c r="P154" s="237" t="s">
        <v>117</v>
      </c>
      <c r="Q154" s="259">
        <v>7.6904203049128275E-2</v>
      </c>
      <c r="R154" s="259"/>
      <c r="S154" s="259">
        <v>0.16995874533263114</v>
      </c>
      <c r="T154" s="376"/>
      <c r="U154" s="260">
        <v>0.11586248691244591</v>
      </c>
    </row>
    <row r="155" spans="2:21" ht="15.6">
      <c r="B155" s="237" t="s">
        <v>118</v>
      </c>
      <c r="C155" s="278">
        <v>8.6288451682048975E-2</v>
      </c>
      <c r="D155" s="278"/>
      <c r="E155" s="278">
        <v>7.2290389249500112E-2</v>
      </c>
      <c r="F155" s="370"/>
      <c r="G155" s="279">
        <v>7.9778607568386437E-2</v>
      </c>
      <c r="I155" s="237" t="s">
        <v>118</v>
      </c>
      <c r="J155" s="278">
        <v>5.5081411424864127E-2</v>
      </c>
      <c r="K155" s="278"/>
      <c r="L155" s="278">
        <v>5.8361954652422984E-2</v>
      </c>
      <c r="M155" s="370"/>
      <c r="N155" s="279">
        <v>5.6561668618710675E-2</v>
      </c>
      <c r="P155" s="237" t="s">
        <v>118</v>
      </c>
      <c r="Q155" s="259">
        <v>6.5672564044554571E-2</v>
      </c>
      <c r="R155" s="259"/>
      <c r="S155" s="259">
        <v>5.9880788082794623E-2</v>
      </c>
      <c r="T155" s="376"/>
      <c r="U155" s="260">
        <v>6.2986636472790153E-2</v>
      </c>
    </row>
    <row r="156" spans="2:21" ht="15.6">
      <c r="B156" s="220"/>
      <c r="C156" s="310"/>
      <c r="D156" s="310"/>
      <c r="E156" s="310"/>
      <c r="F156" s="368"/>
      <c r="G156" s="311"/>
      <c r="I156" s="220"/>
      <c r="J156" s="310"/>
      <c r="K156" s="310"/>
      <c r="L156" s="310"/>
      <c r="M156" s="368"/>
      <c r="N156" s="311"/>
      <c r="P156" s="348"/>
      <c r="Q156" s="310"/>
      <c r="R156" s="310"/>
      <c r="S156" s="310"/>
      <c r="T156" s="368"/>
      <c r="U156" s="311"/>
    </row>
    <row r="157" spans="2:21">
      <c r="B157" s="245" t="s">
        <v>121</v>
      </c>
      <c r="C157" s="283">
        <v>2.5812516096955031E-2</v>
      </c>
      <c r="D157" s="283"/>
      <c r="E157" s="283">
        <v>1.7289295271983987E-2</v>
      </c>
      <c r="F157" s="371"/>
      <c r="G157" s="284">
        <v>2.1521906143732457E-2</v>
      </c>
      <c r="I157" s="245" t="s">
        <v>121</v>
      </c>
      <c r="J157" s="283">
        <v>2.6637238413908151E-2</v>
      </c>
      <c r="K157" s="283"/>
      <c r="L157" s="283">
        <v>1.9258883602295763E-2</v>
      </c>
      <c r="M157" s="371"/>
      <c r="N157" s="284">
        <v>2.3243432115773278E-2</v>
      </c>
      <c r="P157" s="245" t="s">
        <v>121</v>
      </c>
      <c r="Q157" s="250">
        <v>2.2044117443064924E-2</v>
      </c>
      <c r="R157" s="250"/>
      <c r="S157" s="250">
        <v>1.3597877549964327E-2</v>
      </c>
      <c r="T157" s="369"/>
      <c r="U157" s="265">
        <v>1.8113687588122984E-2</v>
      </c>
    </row>
    <row r="158" spans="2:21" ht="15.6">
      <c r="B158" s="237" t="s">
        <v>113</v>
      </c>
      <c r="C158" s="278">
        <v>3.0464605529436705E-2</v>
      </c>
      <c r="D158" s="278"/>
      <c r="E158" s="278">
        <v>3.8449030019718096E-3</v>
      </c>
      <c r="F158" s="370"/>
      <c r="G158" s="279">
        <v>1.7599797442691748E-2</v>
      </c>
      <c r="I158" s="237" t="s">
        <v>113</v>
      </c>
      <c r="J158" s="278">
        <v>3.0597798423126404E-2</v>
      </c>
      <c r="K158" s="278"/>
      <c r="L158" s="278">
        <v>4.7920547001171002E-3</v>
      </c>
      <c r="M158" s="370"/>
      <c r="N158" s="279">
        <v>1.8278776782649532E-2</v>
      </c>
      <c r="P158" s="237" t="s">
        <v>113</v>
      </c>
      <c r="Q158" s="259">
        <v>3.6275223487350516E-2</v>
      </c>
      <c r="R158" s="259"/>
      <c r="S158" s="259">
        <v>3.4534891760279857E-3</v>
      </c>
      <c r="T158" s="376"/>
      <c r="U158" s="260">
        <v>2.0030165768331061E-2</v>
      </c>
    </row>
    <row r="159" spans="2:21" ht="15.6">
      <c r="B159" s="237" t="s">
        <v>114</v>
      </c>
      <c r="C159" s="278">
        <v>2.6539535458849548E-2</v>
      </c>
      <c r="D159" s="278"/>
      <c r="E159" s="278">
        <v>2.1232816794290444E-2</v>
      </c>
      <c r="F159" s="370"/>
      <c r="G159" s="279">
        <v>2.4188273284753582E-2</v>
      </c>
      <c r="I159" s="237" t="s">
        <v>114</v>
      </c>
      <c r="J159" s="278">
        <v>2.9571499092111798E-2</v>
      </c>
      <c r="K159" s="278"/>
      <c r="L159" s="278">
        <v>2.7004125191486872E-2</v>
      </c>
      <c r="M159" s="370"/>
      <c r="N159" s="279">
        <v>2.8418351711926169E-2</v>
      </c>
      <c r="P159" s="237" t="s">
        <v>114</v>
      </c>
      <c r="Q159" s="259">
        <v>2.9903165037460981E-2</v>
      </c>
      <c r="R159" s="259"/>
      <c r="S159" s="259">
        <v>2.6648129061391256E-2</v>
      </c>
      <c r="T159" s="376"/>
      <c r="U159" s="260">
        <v>2.844428701448181E-2</v>
      </c>
    </row>
    <row r="160" spans="2:21" ht="15.6">
      <c r="B160" s="237" t="s">
        <v>115</v>
      </c>
      <c r="C160" s="278">
        <v>2.4218872819492858E-2</v>
      </c>
      <c r="D160" s="278"/>
      <c r="E160" s="278">
        <v>1.0570091621394115E-2</v>
      </c>
      <c r="F160" s="370"/>
      <c r="G160" s="279">
        <v>1.880477574667646E-2</v>
      </c>
      <c r="I160" s="237" t="s">
        <v>115</v>
      </c>
      <c r="J160" s="278">
        <v>2.9505745626489745E-2</v>
      </c>
      <c r="K160" s="278"/>
      <c r="L160" s="278">
        <v>1.4504410157320411E-2</v>
      </c>
      <c r="M160" s="370"/>
      <c r="N160" s="279">
        <v>2.3310775015207508E-2</v>
      </c>
      <c r="P160" s="237" t="s">
        <v>115</v>
      </c>
      <c r="Q160" s="259">
        <v>2.9748067193572883E-2</v>
      </c>
      <c r="R160" s="259"/>
      <c r="S160" s="259">
        <v>1.2741587565770233E-2</v>
      </c>
      <c r="T160" s="376"/>
      <c r="U160" s="260">
        <v>2.2649930852608902E-2</v>
      </c>
    </row>
    <row r="161" spans="2:21" ht="15.6">
      <c r="B161" s="237" t="s">
        <v>116</v>
      </c>
      <c r="C161" s="278">
        <v>2.6932303776818742E-2</v>
      </c>
      <c r="D161" s="278"/>
      <c r="E161" s="278">
        <v>1.5073076766263023E-2</v>
      </c>
      <c r="F161" s="370"/>
      <c r="G161" s="279">
        <v>2.0823732884340408E-2</v>
      </c>
      <c r="I161" s="237" t="s">
        <v>116</v>
      </c>
      <c r="J161" s="278">
        <v>2.3655983709661745E-2</v>
      </c>
      <c r="K161" s="278"/>
      <c r="L161" s="278">
        <v>1.3234046038403472E-2</v>
      </c>
      <c r="M161" s="370"/>
      <c r="N161" s="279">
        <v>1.840301664121562E-2</v>
      </c>
      <c r="P161" s="237" t="s">
        <v>116</v>
      </c>
      <c r="Q161" s="259">
        <v>2.3971788259383987E-2</v>
      </c>
      <c r="R161" s="259"/>
      <c r="S161" s="259">
        <v>1.6485674014502377E-2</v>
      </c>
      <c r="T161" s="376"/>
      <c r="U161" s="260">
        <v>2.0115600112116952E-2</v>
      </c>
    </row>
    <row r="162" spans="2:21" ht="15.6">
      <c r="B162" s="237" t="s">
        <v>117</v>
      </c>
      <c r="C162" s="278">
        <v>1.0134412744247435E-2</v>
      </c>
      <c r="D162" s="278"/>
      <c r="E162" s="278">
        <v>1.4527614740951825E-2</v>
      </c>
      <c r="F162" s="370"/>
      <c r="G162" s="279">
        <v>1.3178988869662423E-2</v>
      </c>
      <c r="I162" s="237" t="s">
        <v>117</v>
      </c>
      <c r="J162" s="278">
        <v>1.0292975499612941E-2</v>
      </c>
      <c r="K162" s="278"/>
      <c r="L162" s="278">
        <v>1.3598887636866914E-2</v>
      </c>
      <c r="M162" s="370"/>
      <c r="N162" s="279">
        <v>1.1757776219759842E-2</v>
      </c>
      <c r="P162" s="237" t="s">
        <v>117</v>
      </c>
      <c r="Q162" s="259">
        <v>9.7111849562403017E-3</v>
      </c>
      <c r="R162" s="259"/>
      <c r="S162" s="259">
        <v>1.4435949240666183E-2</v>
      </c>
      <c r="T162" s="376"/>
      <c r="U162" s="260">
        <v>1.1689258284666749E-2</v>
      </c>
    </row>
    <row r="163" spans="2:21" ht="16.149999999999999" thickBot="1">
      <c r="B163" s="266" t="s">
        <v>118</v>
      </c>
      <c r="C163" s="288">
        <v>2.9881547687087777E-2</v>
      </c>
      <c r="D163" s="288"/>
      <c r="E163" s="288">
        <v>3.302605508322904E-2</v>
      </c>
      <c r="F163" s="372"/>
      <c r="G163" s="289">
        <v>3.134391100070897E-2</v>
      </c>
      <c r="I163" s="266" t="s">
        <v>118</v>
      </c>
      <c r="J163" s="288">
        <v>2.9953028454028703E-2</v>
      </c>
      <c r="K163" s="288"/>
      <c r="L163" s="288">
        <v>3.3027014168818092E-2</v>
      </c>
      <c r="M163" s="372"/>
      <c r="N163" s="289">
        <v>3.134008210717764E-2</v>
      </c>
      <c r="P163" s="266" t="s">
        <v>118</v>
      </c>
      <c r="Q163" s="267">
        <v>0</v>
      </c>
      <c r="R163" s="267"/>
      <c r="S163" s="267">
        <v>0</v>
      </c>
      <c r="T163" s="377"/>
      <c r="U163" s="268">
        <v>0</v>
      </c>
    </row>
  </sheetData>
  <mergeCells count="3">
    <mergeCell ref="B3:G4"/>
    <mergeCell ref="I3:N4"/>
    <mergeCell ref="P3:U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R163"/>
  <sheetViews>
    <sheetView tabSelected="1" workbookViewId="0">
      <pane xSplit="3" ySplit="5" topLeftCell="DI63" activePane="bottomRight" state="frozen"/>
      <selection pane="bottomRight" activeCell="DK69" sqref="DK69"/>
      <selection pane="bottomLeft" activeCell="A6" sqref="A6"/>
      <selection pane="topRight" activeCell="D1" sqref="D1"/>
    </sheetView>
  </sheetViews>
  <sheetFormatPr defaultColWidth="9.140625" defaultRowHeight="13.15" outlineLevelCol="1"/>
  <cols>
    <col min="1" max="1" width="3.28515625" style="4" customWidth="1" outlineLevel="1"/>
    <col min="2" max="2" width="64.42578125" style="4" customWidth="1" outlineLevel="1"/>
    <col min="3" max="3" width="0.28515625" style="6" customWidth="1" outlineLevel="1"/>
    <col min="4" max="4" width="15.140625" style="4" customWidth="1" outlineLevel="1"/>
    <col min="5" max="5" width="10.42578125" style="4" customWidth="1" outlineLevel="1"/>
    <col min="6" max="6" width="15.7109375" style="4" customWidth="1" outlineLevel="1"/>
    <col min="7" max="7" width="10.42578125" style="4" customWidth="1" outlineLevel="1"/>
    <col min="8" max="8" width="16.42578125" style="4" customWidth="1" outlineLevel="1"/>
    <col min="9" max="9" width="10.42578125" style="4" customWidth="1" outlineLevel="1"/>
    <col min="10" max="10" width="14.5703125" style="4" customWidth="1" outlineLevel="1"/>
    <col min="11" max="11" width="9.5703125" style="4" customWidth="1" outlineLevel="1"/>
    <col min="12" max="12" width="15.5703125" style="4" customWidth="1" outlineLevel="1"/>
    <col min="13" max="13" width="8.42578125" style="4" customWidth="1" outlineLevel="1"/>
    <col min="14" max="14" width="16.85546875" style="4" customWidth="1" outlineLevel="1"/>
    <col min="15" max="15" width="10.7109375" style="4" customWidth="1" outlineLevel="1"/>
    <col min="16" max="16" width="15.42578125" style="4" customWidth="1" outlineLevel="1"/>
    <col min="17" max="17" width="14.140625" style="4" customWidth="1" outlineLevel="1"/>
    <col min="18" max="18" width="16.140625" style="4" customWidth="1" outlineLevel="1"/>
    <col min="19" max="19" width="2.140625" style="4" customWidth="1" outlineLevel="1"/>
    <col min="20" max="20" width="13.7109375" style="6" customWidth="1" outlineLevel="1"/>
    <col min="21" max="21" width="13" style="6" customWidth="1" outlineLevel="1"/>
    <col min="22" max="25" width="15" style="6" customWidth="1" outlineLevel="1"/>
    <col min="26" max="26" width="15.7109375" style="6" customWidth="1" outlineLevel="1"/>
    <col min="27" max="27" width="12.85546875" style="6" customWidth="1" outlineLevel="1"/>
    <col min="28" max="28" width="15.7109375" style="6" customWidth="1" outlineLevel="1"/>
    <col min="29" max="29" width="10.5703125" style="6" customWidth="1" outlineLevel="1"/>
    <col min="30" max="30" width="17.85546875" style="6" customWidth="1" outlineLevel="1"/>
    <col min="31" max="31" width="12.7109375" style="6" customWidth="1" outlineLevel="1"/>
    <col min="32" max="34" width="15" style="6" customWidth="1" outlineLevel="1"/>
    <col min="35" max="35" width="2.28515625" style="6" customWidth="1" outlineLevel="1"/>
    <col min="36" max="39" width="15" style="4" customWidth="1" outlineLevel="1"/>
    <col min="40" max="40" width="15.7109375" style="4" customWidth="1" outlineLevel="1"/>
    <col min="41" max="50" width="15" style="4" customWidth="1" outlineLevel="1"/>
    <col min="51" max="51" width="2.42578125" style="4" customWidth="1" outlineLevel="1"/>
    <col min="52" max="52" width="17.140625" style="4" customWidth="1" outlineLevel="1"/>
    <col min="53" max="53" width="13.85546875" style="4" customWidth="1" outlineLevel="1"/>
    <col min="54" max="54" width="17.140625" style="4" customWidth="1" outlineLevel="1"/>
    <col min="55" max="55" width="14" style="4" customWidth="1" outlineLevel="1"/>
    <col min="56" max="56" width="17.140625" style="4" customWidth="1" outlineLevel="1"/>
    <col min="57" max="57" width="13.5703125" style="4" customWidth="1" outlineLevel="1"/>
    <col min="58" max="58" width="15.7109375" style="4" customWidth="1" outlineLevel="1"/>
    <col min="59" max="59" width="13.5703125" style="4" customWidth="1" outlineLevel="1"/>
    <col min="60" max="60" width="16.28515625" style="4" customWidth="1" outlineLevel="1"/>
    <col min="61" max="61" width="13.5703125" style="4" customWidth="1" outlineLevel="1"/>
    <col min="62" max="62" width="16.28515625" style="4" customWidth="1" outlineLevel="1"/>
    <col min="63" max="66" width="13.5703125" style="4" customWidth="1" outlineLevel="1"/>
    <col min="67" max="67" width="1.85546875" style="4" customWidth="1" outlineLevel="1"/>
    <col min="68" max="68" width="19.140625" style="4" customWidth="1" outlineLevel="1"/>
    <col min="69" max="69" width="12" style="4" customWidth="1" outlineLevel="1"/>
    <col min="70" max="70" width="17.42578125" style="4" customWidth="1" outlineLevel="1"/>
    <col min="71" max="71" width="10.85546875" style="4" customWidth="1" outlineLevel="1"/>
    <col min="72" max="72" width="19.140625" style="4" customWidth="1" outlineLevel="1"/>
    <col min="73" max="82" width="15.28515625" style="4" customWidth="1" outlineLevel="1"/>
    <col min="83" max="83" width="1.7109375" style="4" customWidth="1" outlineLevel="1"/>
    <col min="84" max="84" width="19.140625" style="4" customWidth="1" outlineLevel="1"/>
    <col min="85" max="85" width="14.7109375" style="4" customWidth="1" outlineLevel="1"/>
    <col min="86" max="86" width="19.140625" style="4" customWidth="1" outlineLevel="1"/>
    <col min="87" max="87" width="14" style="4" customWidth="1" outlineLevel="1"/>
    <col min="88" max="88" width="19.140625" style="4" customWidth="1" outlineLevel="1"/>
    <col min="89" max="89" width="13.5703125" style="4" customWidth="1" outlineLevel="1"/>
    <col min="90" max="90" width="15.42578125" style="4" customWidth="1" outlineLevel="1"/>
    <col min="91" max="91" width="13.5703125" style="4" customWidth="1" outlineLevel="1"/>
    <col min="92" max="92" width="16.140625" style="4" customWidth="1" outlineLevel="1"/>
    <col min="93" max="93" width="13.5703125" style="4" customWidth="1" outlineLevel="1"/>
    <col min="94" max="94" width="17.140625" style="4" customWidth="1" outlineLevel="1"/>
    <col min="95" max="98" width="13.5703125" style="4" customWidth="1" outlineLevel="1"/>
    <col min="99" max="99" width="2.140625" style="4" customWidth="1" outlineLevel="1"/>
    <col min="100" max="103" width="18.5703125" style="4" customWidth="1" outlineLevel="1"/>
    <col min="104" max="104" width="15.140625" style="4" customWidth="1" outlineLevel="1"/>
    <col min="105" max="111" width="18.28515625" style="4" customWidth="1" outlineLevel="1"/>
    <col min="112" max="112" width="16.7109375" style="4" customWidth="1"/>
    <col min="113" max="113" width="67.42578125" customWidth="1"/>
    <col min="114" max="115" width="16" style="4" customWidth="1"/>
    <col min="116" max="116" width="17.42578125" style="4" customWidth="1"/>
    <col min="117" max="117" width="12.85546875" customWidth="1"/>
    <col min="118" max="118" width="13.140625" style="4" customWidth="1"/>
    <col min="119" max="120" width="14" style="4" customWidth="1"/>
    <col min="121" max="121" width="9.140625" style="4"/>
    <col min="122" max="122" width="13.28515625" style="4" bestFit="1" customWidth="1"/>
    <col min="123" max="16384" width="9.140625" style="4"/>
  </cols>
  <sheetData>
    <row r="1" spans="1:120" ht="18.600000000000001" thickBot="1">
      <c r="A1" s="67" t="s">
        <v>122</v>
      </c>
      <c r="B1" s="269"/>
      <c r="C1" s="400" t="s">
        <v>123</v>
      </c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401"/>
      <c r="BX1" s="401"/>
      <c r="BY1" s="401"/>
      <c r="BZ1" s="401"/>
      <c r="CA1" s="401"/>
      <c r="CB1" s="401"/>
      <c r="CC1" s="401"/>
      <c r="CD1" s="401"/>
      <c r="CE1" s="401"/>
      <c r="CF1" s="401"/>
      <c r="CG1" s="401"/>
      <c r="CH1" s="401"/>
      <c r="CI1" s="401"/>
      <c r="CJ1" s="401"/>
      <c r="CK1" s="401"/>
      <c r="CL1" s="401"/>
      <c r="CM1" s="401"/>
      <c r="CN1" s="401"/>
      <c r="CO1" s="401"/>
      <c r="CP1" s="401"/>
      <c r="CQ1" s="401"/>
      <c r="CR1" s="401"/>
      <c r="CS1" s="401"/>
      <c r="CT1" s="401"/>
      <c r="CU1" s="401"/>
      <c r="CV1" s="401"/>
      <c r="CW1" s="401"/>
      <c r="CX1" s="401"/>
      <c r="CY1" s="401"/>
      <c r="CZ1" s="401"/>
      <c r="DA1" s="402"/>
    </row>
    <row r="2" spans="1:120" s="66" customFormat="1" ht="21.6" thickBot="1">
      <c r="A2" s="69" t="s">
        <v>124</v>
      </c>
      <c r="B2" s="68"/>
      <c r="C2" s="71"/>
      <c r="D2" s="403" t="s">
        <v>125</v>
      </c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5"/>
      <c r="S2" s="273"/>
      <c r="T2" s="406" t="s">
        <v>126</v>
      </c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5"/>
      <c r="AI2" s="274"/>
      <c r="AJ2" s="406" t="s">
        <v>127</v>
      </c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5"/>
      <c r="AY2" s="274"/>
      <c r="AZ2" s="406" t="s">
        <v>128</v>
      </c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/>
      <c r="BM2" s="404"/>
      <c r="BN2" s="405"/>
      <c r="BO2" s="274"/>
      <c r="BP2" s="406" t="s">
        <v>129</v>
      </c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/>
      <c r="CC2" s="404"/>
      <c r="CD2" s="405"/>
      <c r="CE2" s="274"/>
      <c r="CF2" s="406" t="s">
        <v>130</v>
      </c>
      <c r="CG2" s="404"/>
      <c r="CH2" s="404"/>
      <c r="CI2" s="404"/>
      <c r="CJ2" s="404"/>
      <c r="CK2" s="404"/>
      <c r="CL2" s="404"/>
      <c r="CM2" s="404"/>
      <c r="CN2" s="404"/>
      <c r="CO2" s="404"/>
      <c r="CP2" s="404"/>
      <c r="CQ2" s="404"/>
      <c r="CR2" s="404"/>
      <c r="CS2" s="404"/>
      <c r="CT2" s="407"/>
      <c r="DI2"/>
      <c r="DM2"/>
    </row>
    <row r="3" spans="1:120" s="65" customFormat="1" ht="16.149999999999999" thickBot="1">
      <c r="A3" s="64" t="s">
        <v>131</v>
      </c>
      <c r="B3" s="70"/>
      <c r="C3" s="170"/>
      <c r="D3" s="411" t="s">
        <v>132</v>
      </c>
      <c r="E3" s="412"/>
      <c r="F3" s="412"/>
      <c r="G3" s="412"/>
      <c r="H3" s="412"/>
      <c r="I3" s="413"/>
      <c r="J3" s="414" t="s">
        <v>133</v>
      </c>
      <c r="K3" s="412"/>
      <c r="L3" s="412"/>
      <c r="M3" s="412"/>
      <c r="N3" s="412"/>
      <c r="O3" s="413"/>
      <c r="P3" s="408" t="s">
        <v>134</v>
      </c>
      <c r="Q3" s="409"/>
      <c r="R3" s="410"/>
      <c r="S3" s="275"/>
      <c r="T3" s="414" t="s">
        <v>135</v>
      </c>
      <c r="U3" s="412"/>
      <c r="V3" s="412"/>
      <c r="W3" s="412"/>
      <c r="X3" s="412"/>
      <c r="Y3" s="413"/>
      <c r="Z3" s="414" t="s">
        <v>136</v>
      </c>
      <c r="AA3" s="412"/>
      <c r="AB3" s="412"/>
      <c r="AC3" s="412"/>
      <c r="AD3" s="412"/>
      <c r="AE3" s="413"/>
      <c r="AF3" s="408" t="s">
        <v>137</v>
      </c>
      <c r="AG3" s="409"/>
      <c r="AH3" s="410"/>
      <c r="AI3" s="276"/>
      <c r="AJ3" s="414" t="s">
        <v>138</v>
      </c>
      <c r="AK3" s="412"/>
      <c r="AL3" s="412"/>
      <c r="AM3" s="412"/>
      <c r="AN3" s="412"/>
      <c r="AO3" s="413"/>
      <c r="AP3" s="414" t="s">
        <v>139</v>
      </c>
      <c r="AQ3" s="412"/>
      <c r="AR3" s="412"/>
      <c r="AS3" s="412"/>
      <c r="AT3" s="412"/>
      <c r="AU3" s="413"/>
      <c r="AV3" s="408" t="s">
        <v>140</v>
      </c>
      <c r="AW3" s="409"/>
      <c r="AX3" s="410"/>
      <c r="AY3" s="276"/>
      <c r="AZ3" s="414" t="s">
        <v>141</v>
      </c>
      <c r="BA3" s="412"/>
      <c r="BB3" s="412"/>
      <c r="BC3" s="412"/>
      <c r="BD3" s="412"/>
      <c r="BE3" s="413"/>
      <c r="BF3" s="414" t="s">
        <v>142</v>
      </c>
      <c r="BG3" s="412"/>
      <c r="BH3" s="412"/>
      <c r="BI3" s="412"/>
      <c r="BJ3" s="412"/>
      <c r="BK3" s="413"/>
      <c r="BL3" s="408" t="s">
        <v>143</v>
      </c>
      <c r="BM3" s="409"/>
      <c r="BN3" s="410"/>
      <c r="BO3" s="276"/>
      <c r="BP3" s="414" t="s">
        <v>144</v>
      </c>
      <c r="BQ3" s="412"/>
      <c r="BR3" s="412"/>
      <c r="BS3" s="412"/>
      <c r="BT3" s="412"/>
      <c r="BU3" s="413"/>
      <c r="BV3" s="414" t="s">
        <v>145</v>
      </c>
      <c r="BW3" s="412"/>
      <c r="BX3" s="412"/>
      <c r="BY3" s="412"/>
      <c r="BZ3" s="412"/>
      <c r="CA3" s="413"/>
      <c r="CB3" s="408" t="s">
        <v>146</v>
      </c>
      <c r="CC3" s="409"/>
      <c r="CD3" s="410"/>
      <c r="CE3" s="276"/>
      <c r="CF3" s="414" t="s">
        <v>147</v>
      </c>
      <c r="CG3" s="412"/>
      <c r="CH3" s="412"/>
      <c r="CI3" s="412"/>
      <c r="CJ3" s="412"/>
      <c r="CK3" s="413"/>
      <c r="CL3" s="414" t="s">
        <v>148</v>
      </c>
      <c r="CM3" s="412"/>
      <c r="CN3" s="412"/>
      <c r="CO3" s="412"/>
      <c r="CP3" s="412"/>
      <c r="CQ3" s="413"/>
      <c r="CR3" s="408" t="s">
        <v>149</v>
      </c>
      <c r="CS3" s="409"/>
      <c r="CT3" s="419"/>
      <c r="CU3" s="100"/>
      <c r="CV3" s="415" t="s">
        <v>150</v>
      </c>
      <c r="CW3" s="416"/>
      <c r="CX3" s="416"/>
      <c r="CY3" s="416"/>
      <c r="CZ3" s="416"/>
      <c r="DA3" s="417"/>
      <c r="DB3" s="418" t="s">
        <v>151</v>
      </c>
      <c r="DC3" s="416"/>
      <c r="DD3" s="416"/>
      <c r="DE3" s="416"/>
      <c r="DF3" s="416"/>
      <c r="DG3" s="417"/>
      <c r="DH3" s="349" t="s">
        <v>152</v>
      </c>
      <c r="DI3" s="388" t="s">
        <v>153</v>
      </c>
      <c r="DJ3" s="389"/>
      <c r="DK3" s="389"/>
      <c r="DL3" s="390"/>
      <c r="DM3"/>
    </row>
    <row r="4" spans="1:120" s="56" customFormat="1" ht="13.5" customHeight="1" thickBot="1">
      <c r="D4" s="61">
        <v>1044</v>
      </c>
      <c r="E4" s="58"/>
      <c r="F4" s="58"/>
      <c r="G4" s="58"/>
      <c r="H4" s="58"/>
      <c r="I4" s="59"/>
      <c r="J4" s="57">
        <v>1044</v>
      </c>
      <c r="K4" s="58"/>
      <c r="L4" s="58"/>
      <c r="M4" s="58"/>
      <c r="N4" s="58"/>
      <c r="O4" s="59"/>
      <c r="P4" s="57"/>
      <c r="Q4" s="270"/>
      <c r="R4" s="271"/>
      <c r="S4" s="60"/>
      <c r="T4" s="61">
        <v>1045</v>
      </c>
      <c r="U4" s="58"/>
      <c r="V4" s="58"/>
      <c r="W4" s="58"/>
      <c r="X4" s="58"/>
      <c r="Y4" s="59"/>
      <c r="Z4" s="57"/>
      <c r="AA4" s="58"/>
      <c r="AB4" s="58"/>
      <c r="AC4" s="58"/>
      <c r="AD4" s="58"/>
      <c r="AE4" s="272"/>
      <c r="AF4" s="57"/>
      <c r="AG4" s="270"/>
      <c r="AH4" s="271"/>
      <c r="AI4" s="63"/>
      <c r="AJ4" s="61">
        <v>1046</v>
      </c>
      <c r="AK4" s="58"/>
      <c r="AL4" s="58"/>
      <c r="AM4" s="58"/>
      <c r="AN4" s="58"/>
      <c r="AO4" s="59"/>
      <c r="AP4" s="57"/>
      <c r="AQ4" s="58"/>
      <c r="AR4" s="58"/>
      <c r="AS4" s="58"/>
      <c r="AT4" s="58"/>
      <c r="AU4" s="59"/>
      <c r="AV4" s="57"/>
      <c r="AW4" s="270"/>
      <c r="AX4" s="271"/>
      <c r="AY4" s="63"/>
      <c r="AZ4" s="61">
        <v>1047</v>
      </c>
      <c r="BA4" s="58"/>
      <c r="BB4" s="58"/>
      <c r="BC4" s="58"/>
      <c r="BD4" s="58"/>
      <c r="BE4" s="59"/>
      <c r="BF4" s="57"/>
      <c r="BG4" s="58"/>
      <c r="BH4" s="58"/>
      <c r="BI4" s="58"/>
      <c r="BJ4" s="58"/>
      <c r="BK4" s="59"/>
      <c r="BL4" s="57"/>
      <c r="BM4" s="270"/>
      <c r="BN4" s="271"/>
      <c r="BO4" s="63"/>
      <c r="BP4" s="61">
        <v>1048</v>
      </c>
      <c r="BQ4" s="58"/>
      <c r="BR4" s="58"/>
      <c r="BS4" s="58"/>
      <c r="BT4" s="58"/>
      <c r="BU4" s="59"/>
      <c r="BV4" s="57"/>
      <c r="BW4" s="58"/>
      <c r="BX4" s="58"/>
      <c r="BY4" s="58"/>
      <c r="BZ4" s="58"/>
      <c r="CA4" s="59"/>
      <c r="CB4" s="57"/>
      <c r="CC4" s="270"/>
      <c r="CD4" s="271"/>
      <c r="CE4" s="63"/>
      <c r="CF4" s="61">
        <v>1049</v>
      </c>
      <c r="CG4" s="58"/>
      <c r="CH4" s="58"/>
      <c r="CI4" s="58"/>
      <c r="CJ4" s="58"/>
      <c r="CK4" s="59"/>
      <c r="CL4" s="57"/>
      <c r="CM4" s="58"/>
      <c r="CN4" s="58"/>
      <c r="CO4" s="58"/>
      <c r="CP4" s="58"/>
      <c r="CQ4" s="59"/>
      <c r="CR4" s="57"/>
      <c r="CS4" s="270"/>
      <c r="CT4" s="271"/>
      <c r="CU4" s="62"/>
      <c r="CV4" s="221"/>
      <c r="CW4" s="58"/>
      <c r="CX4" s="58"/>
      <c r="CY4" s="58"/>
      <c r="CZ4" s="58"/>
      <c r="DA4" s="59"/>
      <c r="DB4" s="57"/>
      <c r="DC4" s="58"/>
      <c r="DD4" s="58"/>
      <c r="DE4" s="58"/>
      <c r="DF4" s="58"/>
      <c r="DG4" s="59"/>
      <c r="DH4" s="233"/>
      <c r="DI4" s="391"/>
      <c r="DJ4" s="392"/>
      <c r="DK4" s="392"/>
      <c r="DL4" s="393"/>
      <c r="DM4"/>
    </row>
    <row r="5" spans="1:120" s="65" customFormat="1" ht="48" customHeight="1" thickBot="1">
      <c r="A5" s="160"/>
      <c r="B5" s="160"/>
      <c r="C5" s="161"/>
      <c r="D5" s="162" t="s">
        <v>154</v>
      </c>
      <c r="E5" s="163" t="s">
        <v>4</v>
      </c>
      <c r="F5" s="163" t="s">
        <v>155</v>
      </c>
      <c r="G5" s="163" t="s">
        <v>4</v>
      </c>
      <c r="H5" s="163" t="s">
        <v>156</v>
      </c>
      <c r="I5" s="164" t="s">
        <v>157</v>
      </c>
      <c r="J5" s="165" t="s">
        <v>154</v>
      </c>
      <c r="K5" s="163" t="s">
        <v>4</v>
      </c>
      <c r="L5" s="163" t="s">
        <v>155</v>
      </c>
      <c r="M5" s="163" t="s">
        <v>4</v>
      </c>
      <c r="N5" s="163" t="s">
        <v>156</v>
      </c>
      <c r="O5" s="161" t="s">
        <v>157</v>
      </c>
      <c r="P5" s="171" t="s">
        <v>154</v>
      </c>
      <c r="Q5" s="171" t="s">
        <v>155</v>
      </c>
      <c r="R5" s="172" t="s">
        <v>158</v>
      </c>
      <c r="S5" s="79"/>
      <c r="T5" s="162" t="s">
        <v>159</v>
      </c>
      <c r="U5" s="163" t="s">
        <v>4</v>
      </c>
      <c r="V5" s="163" t="s">
        <v>160</v>
      </c>
      <c r="W5" s="163" t="s">
        <v>4</v>
      </c>
      <c r="X5" s="163" t="s">
        <v>161</v>
      </c>
      <c r="Y5" s="164" t="s">
        <v>157</v>
      </c>
      <c r="Z5" s="165" t="s">
        <v>159</v>
      </c>
      <c r="AA5" s="163" t="s">
        <v>4</v>
      </c>
      <c r="AB5" s="163" t="s">
        <v>160</v>
      </c>
      <c r="AC5" s="163" t="s">
        <v>4</v>
      </c>
      <c r="AD5" s="163" t="s">
        <v>161</v>
      </c>
      <c r="AE5" s="166" t="s">
        <v>157</v>
      </c>
      <c r="AF5" s="171" t="s">
        <v>159</v>
      </c>
      <c r="AG5" s="171" t="s">
        <v>160</v>
      </c>
      <c r="AH5" s="172" t="s">
        <v>162</v>
      </c>
      <c r="AI5" s="81"/>
      <c r="AJ5" s="162" t="s">
        <v>163</v>
      </c>
      <c r="AK5" s="163" t="s">
        <v>4</v>
      </c>
      <c r="AL5" s="163" t="s">
        <v>164</v>
      </c>
      <c r="AM5" s="163" t="s">
        <v>4</v>
      </c>
      <c r="AN5" s="163" t="s">
        <v>165</v>
      </c>
      <c r="AO5" s="164" t="s">
        <v>157</v>
      </c>
      <c r="AP5" s="165" t="s">
        <v>163</v>
      </c>
      <c r="AQ5" s="163" t="s">
        <v>4</v>
      </c>
      <c r="AR5" s="163" t="s">
        <v>164</v>
      </c>
      <c r="AS5" s="163" t="s">
        <v>4</v>
      </c>
      <c r="AT5" s="163" t="s">
        <v>165</v>
      </c>
      <c r="AU5" s="161" t="s">
        <v>157</v>
      </c>
      <c r="AV5" s="171" t="s">
        <v>163</v>
      </c>
      <c r="AW5" s="171" t="s">
        <v>164</v>
      </c>
      <c r="AX5" s="172" t="s">
        <v>166</v>
      </c>
      <c r="AY5" s="81"/>
      <c r="AZ5" s="162" t="s">
        <v>167</v>
      </c>
      <c r="BA5" s="163" t="s">
        <v>4</v>
      </c>
      <c r="BB5" s="163" t="s">
        <v>168</v>
      </c>
      <c r="BC5" s="163" t="s">
        <v>4</v>
      </c>
      <c r="BD5" s="163" t="s">
        <v>169</v>
      </c>
      <c r="BE5" s="164" t="s">
        <v>157</v>
      </c>
      <c r="BF5" s="165" t="s">
        <v>167</v>
      </c>
      <c r="BG5" s="163" t="s">
        <v>4</v>
      </c>
      <c r="BH5" s="163" t="s">
        <v>168</v>
      </c>
      <c r="BI5" s="163" t="s">
        <v>4</v>
      </c>
      <c r="BJ5" s="163" t="s">
        <v>169</v>
      </c>
      <c r="BK5" s="161" t="s">
        <v>157</v>
      </c>
      <c r="BL5" s="171" t="s">
        <v>167</v>
      </c>
      <c r="BM5" s="171" t="s">
        <v>168</v>
      </c>
      <c r="BN5" s="172" t="s">
        <v>170</v>
      </c>
      <c r="BO5" s="81"/>
      <c r="BP5" s="162" t="s">
        <v>171</v>
      </c>
      <c r="BQ5" s="163" t="s">
        <v>4</v>
      </c>
      <c r="BR5" s="163" t="s">
        <v>172</v>
      </c>
      <c r="BS5" s="163" t="s">
        <v>4</v>
      </c>
      <c r="BT5" s="163" t="s">
        <v>173</v>
      </c>
      <c r="BU5" s="164" t="s">
        <v>157</v>
      </c>
      <c r="BV5" s="165" t="s">
        <v>171</v>
      </c>
      <c r="BW5" s="163" t="s">
        <v>4</v>
      </c>
      <c r="BX5" s="163" t="s">
        <v>172</v>
      </c>
      <c r="BY5" s="163" t="s">
        <v>4</v>
      </c>
      <c r="BZ5" s="163" t="s">
        <v>173</v>
      </c>
      <c r="CA5" s="161" t="s">
        <v>157</v>
      </c>
      <c r="CB5" s="171" t="s">
        <v>174</v>
      </c>
      <c r="CC5" s="171" t="s">
        <v>175</v>
      </c>
      <c r="CD5" s="172" t="s">
        <v>176</v>
      </c>
      <c r="CE5" s="81"/>
      <c r="CF5" s="162" t="s">
        <v>177</v>
      </c>
      <c r="CG5" s="163" t="s">
        <v>4</v>
      </c>
      <c r="CH5" s="163" t="s">
        <v>178</v>
      </c>
      <c r="CI5" s="163" t="s">
        <v>4</v>
      </c>
      <c r="CJ5" s="163" t="s">
        <v>179</v>
      </c>
      <c r="CK5" s="164" t="s">
        <v>157</v>
      </c>
      <c r="CL5" s="165" t="s">
        <v>177</v>
      </c>
      <c r="CM5" s="163" t="s">
        <v>4</v>
      </c>
      <c r="CN5" s="163" t="s">
        <v>178</v>
      </c>
      <c r="CO5" s="163" t="s">
        <v>4</v>
      </c>
      <c r="CP5" s="163" t="s">
        <v>179</v>
      </c>
      <c r="CQ5" s="161" t="s">
        <v>157</v>
      </c>
      <c r="CR5" s="171" t="s">
        <v>177</v>
      </c>
      <c r="CS5" s="171" t="s">
        <v>178</v>
      </c>
      <c r="CT5" s="172" t="s">
        <v>180</v>
      </c>
      <c r="CU5" s="81"/>
      <c r="CV5" s="167" t="s">
        <v>181</v>
      </c>
      <c r="CW5" s="168" t="s">
        <v>182</v>
      </c>
      <c r="CX5" s="168" t="s">
        <v>183</v>
      </c>
      <c r="CY5" s="168" t="s">
        <v>184</v>
      </c>
      <c r="CZ5" s="168" t="s">
        <v>3</v>
      </c>
      <c r="DA5" s="169" t="s">
        <v>185</v>
      </c>
      <c r="DB5" s="167" t="s">
        <v>186</v>
      </c>
      <c r="DC5" s="168" t="s">
        <v>4</v>
      </c>
      <c r="DD5" s="168" t="s">
        <v>187</v>
      </c>
      <c r="DE5" s="168" t="s">
        <v>4</v>
      </c>
      <c r="DF5" s="168" t="s">
        <v>5</v>
      </c>
      <c r="DG5" s="169" t="s">
        <v>188</v>
      </c>
      <c r="DH5" s="234"/>
      <c r="DI5" s="255"/>
      <c r="DJ5" s="256" t="s">
        <v>3</v>
      </c>
      <c r="DK5" s="257" t="s">
        <v>5</v>
      </c>
      <c r="DL5" s="258" t="s">
        <v>6</v>
      </c>
      <c r="DM5"/>
    </row>
    <row r="6" spans="1:120" s="65" customFormat="1" ht="11.25" customHeight="1">
      <c r="A6" s="72" t="s">
        <v>7</v>
      </c>
      <c r="B6" s="73"/>
      <c r="C6" s="74"/>
      <c r="D6" s="75"/>
      <c r="E6" s="76"/>
      <c r="F6" s="76"/>
      <c r="G6" s="76"/>
      <c r="H6" s="76"/>
      <c r="I6" s="77"/>
      <c r="J6" s="78"/>
      <c r="K6" s="76"/>
      <c r="L6" s="76"/>
      <c r="M6" s="76"/>
      <c r="N6" s="76"/>
      <c r="O6" s="77"/>
      <c r="P6" s="174"/>
      <c r="Q6" s="175"/>
      <c r="R6" s="176"/>
      <c r="S6" s="79"/>
      <c r="T6" s="75"/>
      <c r="U6" s="76"/>
      <c r="V6" s="76"/>
      <c r="W6" s="76"/>
      <c r="X6" s="76"/>
      <c r="Y6" s="77"/>
      <c r="Z6" s="78"/>
      <c r="AA6" s="76"/>
      <c r="AB6" s="76"/>
      <c r="AC6" s="76"/>
      <c r="AD6" s="76"/>
      <c r="AE6" s="80"/>
      <c r="AF6" s="174"/>
      <c r="AG6" s="175"/>
      <c r="AH6" s="176"/>
      <c r="AI6" s="81"/>
      <c r="AJ6" s="75"/>
      <c r="AK6" s="76"/>
      <c r="AL6" s="76"/>
      <c r="AM6" s="76"/>
      <c r="AN6" s="76"/>
      <c r="AO6" s="77"/>
      <c r="AP6" s="78"/>
      <c r="AQ6" s="76"/>
      <c r="AR6" s="76"/>
      <c r="AS6" s="76"/>
      <c r="AT6" s="76"/>
      <c r="AU6" s="77"/>
      <c r="AV6" s="174"/>
      <c r="AW6" s="175"/>
      <c r="AX6" s="176"/>
      <c r="AY6" s="81"/>
      <c r="AZ6" s="75"/>
      <c r="BA6" s="76"/>
      <c r="BB6" s="76"/>
      <c r="BC6" s="76"/>
      <c r="BD6" s="76"/>
      <c r="BE6" s="77"/>
      <c r="BF6" s="78"/>
      <c r="BG6" s="76"/>
      <c r="BH6" s="76"/>
      <c r="BI6" s="76"/>
      <c r="BJ6" s="76"/>
      <c r="BK6" s="77"/>
      <c r="BL6" s="174"/>
      <c r="BM6" s="175"/>
      <c r="BN6" s="176"/>
      <c r="BO6" s="81"/>
      <c r="BP6" s="75"/>
      <c r="BQ6" s="76"/>
      <c r="BR6" s="76"/>
      <c r="BS6" s="76"/>
      <c r="BT6" s="76"/>
      <c r="BU6" s="77"/>
      <c r="BV6" s="78"/>
      <c r="BW6" s="76"/>
      <c r="BX6" s="76"/>
      <c r="BY6" s="76"/>
      <c r="BZ6" s="76"/>
      <c r="CA6" s="77"/>
      <c r="CB6" s="174"/>
      <c r="CC6" s="175"/>
      <c r="CD6" s="176"/>
      <c r="CE6" s="81"/>
      <c r="CF6" s="75"/>
      <c r="CG6" s="76"/>
      <c r="CH6" s="76"/>
      <c r="CI6" s="76"/>
      <c r="CJ6" s="76"/>
      <c r="CK6" s="77"/>
      <c r="CL6" s="78"/>
      <c r="CM6" s="76"/>
      <c r="CN6" s="76"/>
      <c r="CO6" s="76"/>
      <c r="CP6" s="76"/>
      <c r="CQ6" s="77"/>
      <c r="CR6" s="174"/>
      <c r="CS6" s="175"/>
      <c r="CT6" s="176"/>
      <c r="CU6" s="81"/>
      <c r="CV6" s="173"/>
      <c r="CW6" s="76"/>
      <c r="CX6" s="76"/>
      <c r="CY6" s="76"/>
      <c r="CZ6" s="76"/>
      <c r="DA6" s="77"/>
      <c r="DB6" s="78"/>
      <c r="DC6" s="76"/>
      <c r="DD6" s="76"/>
      <c r="DE6" s="76"/>
      <c r="DF6" s="76"/>
      <c r="DG6" s="77"/>
      <c r="DH6" s="222"/>
      <c r="DI6" s="236" t="s">
        <v>7</v>
      </c>
      <c r="DJ6" s="78"/>
      <c r="DK6" s="76"/>
      <c r="DL6" s="77"/>
      <c r="DM6"/>
    </row>
    <row r="7" spans="1:120" s="65" customFormat="1" ht="13.15" customHeight="1">
      <c r="A7" s="73">
        <v>1</v>
      </c>
      <c r="B7" s="73" t="s">
        <v>8</v>
      </c>
      <c r="C7" s="82"/>
      <c r="D7" s="83"/>
      <c r="E7" s="84"/>
      <c r="F7" s="84"/>
      <c r="G7" s="84"/>
      <c r="H7" s="84"/>
      <c r="I7" s="85"/>
      <c r="J7" s="86"/>
      <c r="K7" s="84"/>
      <c r="L7" s="84"/>
      <c r="M7" s="84"/>
      <c r="N7" s="84"/>
      <c r="O7" s="85"/>
      <c r="P7" s="177"/>
      <c r="Q7" s="178"/>
      <c r="R7" s="179"/>
      <c r="S7" s="79"/>
      <c r="T7" s="83"/>
      <c r="U7" s="84"/>
      <c r="V7" s="84"/>
      <c r="W7" s="84"/>
      <c r="X7" s="84"/>
      <c r="Y7" s="85"/>
      <c r="Z7" s="86"/>
      <c r="AA7" s="84"/>
      <c r="AB7" s="84"/>
      <c r="AC7" s="84"/>
      <c r="AD7" s="84"/>
      <c r="AE7" s="85"/>
      <c r="AF7" s="177"/>
      <c r="AG7" s="178"/>
      <c r="AH7" s="179"/>
      <c r="AI7" s="81"/>
      <c r="AJ7" s="83"/>
      <c r="AK7" s="84"/>
      <c r="AL7" s="84"/>
      <c r="AM7" s="84"/>
      <c r="AN7" s="84"/>
      <c r="AO7" s="85"/>
      <c r="AP7" s="86"/>
      <c r="AQ7" s="84"/>
      <c r="AR7" s="84"/>
      <c r="AS7" s="84"/>
      <c r="AT7" s="84"/>
      <c r="AU7" s="85"/>
      <c r="AV7" s="177"/>
      <c r="AW7" s="178"/>
      <c r="AX7" s="179"/>
      <c r="AY7" s="81"/>
      <c r="AZ7" s="83"/>
      <c r="BA7" s="84"/>
      <c r="BB7" s="84"/>
      <c r="BC7" s="84"/>
      <c r="BD7" s="84"/>
      <c r="BE7" s="85"/>
      <c r="BF7" s="86"/>
      <c r="BG7" s="84"/>
      <c r="BH7" s="84"/>
      <c r="BI7" s="84"/>
      <c r="BJ7" s="84"/>
      <c r="BK7" s="85"/>
      <c r="BL7" s="177"/>
      <c r="BM7" s="178"/>
      <c r="BN7" s="179"/>
      <c r="BO7" s="81"/>
      <c r="BP7" s="83"/>
      <c r="BQ7" s="84"/>
      <c r="BR7" s="84"/>
      <c r="BS7" s="84"/>
      <c r="BT7" s="84"/>
      <c r="BU7" s="85"/>
      <c r="BV7" s="86"/>
      <c r="BW7" s="84"/>
      <c r="BX7" s="84"/>
      <c r="BY7" s="84"/>
      <c r="BZ7" s="84"/>
      <c r="CA7" s="85"/>
      <c r="CB7" s="177"/>
      <c r="CC7" s="178"/>
      <c r="CD7" s="179"/>
      <c r="CE7" s="81"/>
      <c r="CF7" s="83"/>
      <c r="CG7" s="84"/>
      <c r="CH7" s="84"/>
      <c r="CI7" s="84"/>
      <c r="CJ7" s="84"/>
      <c r="CK7" s="85"/>
      <c r="CL7" s="86"/>
      <c r="CM7" s="84"/>
      <c r="CN7" s="84"/>
      <c r="CO7" s="84"/>
      <c r="CP7" s="84"/>
      <c r="CQ7" s="85"/>
      <c r="CR7" s="177"/>
      <c r="CS7" s="178"/>
      <c r="CT7" s="179"/>
      <c r="CU7" s="81"/>
      <c r="CV7" s="86"/>
      <c r="CW7" s="84"/>
      <c r="CX7" s="84"/>
      <c r="CY7" s="84"/>
      <c r="CZ7" s="84"/>
      <c r="DA7" s="85"/>
      <c r="DB7" s="86"/>
      <c r="DC7" s="84"/>
      <c r="DD7" s="84"/>
      <c r="DE7" s="84"/>
      <c r="DF7" s="84"/>
      <c r="DG7" s="85"/>
      <c r="DH7" s="235"/>
      <c r="DI7" s="237" t="s">
        <v>8</v>
      </c>
      <c r="DJ7" s="86"/>
      <c r="DK7" s="84"/>
      <c r="DL7" s="85"/>
      <c r="DM7"/>
    </row>
    <row r="8" spans="1:120" s="65" customFormat="1" ht="13.15" customHeight="1">
      <c r="A8" s="73"/>
      <c r="B8" s="73" t="s">
        <v>9</v>
      </c>
      <c r="C8" s="82"/>
      <c r="D8" s="83">
        <v>207603993.27000007</v>
      </c>
      <c r="E8" s="84"/>
      <c r="F8" s="84">
        <v>30651743.999999996</v>
      </c>
      <c r="G8" s="84"/>
      <c r="H8" s="84">
        <v>238255737.27000007</v>
      </c>
      <c r="I8" s="85"/>
      <c r="J8" s="86">
        <v>89836791.769999996</v>
      </c>
      <c r="K8" s="84"/>
      <c r="L8" s="84">
        <v>125481676.59000003</v>
      </c>
      <c r="M8" s="84"/>
      <c r="N8" s="84">
        <v>215318468.36000001</v>
      </c>
      <c r="O8" s="85"/>
      <c r="P8" s="177">
        <f>+D8+J8</f>
        <v>297440785.04000008</v>
      </c>
      <c r="Q8" s="178">
        <f>+F8+L8</f>
        <v>156133420.59000003</v>
      </c>
      <c r="R8" s="179">
        <f>+P8+Q8</f>
        <v>453574205.63000011</v>
      </c>
      <c r="S8" s="79"/>
      <c r="T8" s="83">
        <v>391071538.87999988</v>
      </c>
      <c r="U8" s="84"/>
      <c r="V8" s="84">
        <v>65220684.480000004</v>
      </c>
      <c r="W8" s="84"/>
      <c r="X8" s="84">
        <v>456292223.3599999</v>
      </c>
      <c r="Y8" s="85"/>
      <c r="Z8" s="86">
        <v>249095389.19691676</v>
      </c>
      <c r="AA8" s="84"/>
      <c r="AB8" s="84">
        <v>146911401.05000007</v>
      </c>
      <c r="AC8" s="84"/>
      <c r="AD8" s="84">
        <v>396006790.24691683</v>
      </c>
      <c r="AE8" s="85"/>
      <c r="AF8" s="177">
        <f>+T8+Z8</f>
        <v>640166928.07691669</v>
      </c>
      <c r="AG8" s="178">
        <f>+V8+AB8</f>
        <v>212132085.53000009</v>
      </c>
      <c r="AH8" s="179">
        <f>+AF8+AG8</f>
        <v>852299013.60691679</v>
      </c>
      <c r="AI8" s="81"/>
      <c r="AJ8" s="83">
        <v>125225609.93000007</v>
      </c>
      <c r="AK8" s="84"/>
      <c r="AL8" s="84">
        <v>26279874.390000008</v>
      </c>
      <c r="AM8" s="84"/>
      <c r="AN8" s="84">
        <v>151505484.32000008</v>
      </c>
      <c r="AO8" s="85"/>
      <c r="AP8" s="86">
        <v>39343641.600000024</v>
      </c>
      <c r="AQ8" s="84"/>
      <c r="AR8" s="84">
        <v>68806371.920000017</v>
      </c>
      <c r="AS8" s="84"/>
      <c r="AT8" s="84">
        <v>108150013.52000004</v>
      </c>
      <c r="AU8" s="85"/>
      <c r="AV8" s="177">
        <f>+AJ8+AP8</f>
        <v>164569251.53000009</v>
      </c>
      <c r="AW8" s="178">
        <f>+AL8+AR8</f>
        <v>95086246.310000032</v>
      </c>
      <c r="AX8" s="179">
        <f>+AV8+AW8</f>
        <v>259655497.84000012</v>
      </c>
      <c r="AY8" s="81"/>
      <c r="AZ8" s="83">
        <v>220407918.26383567</v>
      </c>
      <c r="BA8" s="84"/>
      <c r="BB8" s="84">
        <v>34259481.036164366</v>
      </c>
      <c r="BC8" s="84"/>
      <c r="BD8" s="84">
        <v>254667399.30000004</v>
      </c>
      <c r="BE8" s="85"/>
      <c r="BF8" s="86">
        <v>159134864.90299922</v>
      </c>
      <c r="BG8" s="84"/>
      <c r="BH8" s="84">
        <v>111382764.85700072</v>
      </c>
      <c r="BI8" s="84"/>
      <c r="BJ8" s="84">
        <v>270517629.75999993</v>
      </c>
      <c r="BK8" s="85"/>
      <c r="BL8" s="177">
        <f>+AZ8+BF8</f>
        <v>379542783.16683489</v>
      </c>
      <c r="BM8" s="178">
        <f>+BB8+BH8</f>
        <v>145642245.89316508</v>
      </c>
      <c r="BN8" s="179">
        <f>+BL8+BM8</f>
        <v>525185029.05999994</v>
      </c>
      <c r="BO8" s="81"/>
      <c r="BP8" s="83">
        <v>153157322.4499999</v>
      </c>
      <c r="BQ8" s="84"/>
      <c r="BR8" s="84">
        <v>21820431.260000013</v>
      </c>
      <c r="BS8" s="84"/>
      <c r="BT8" s="84">
        <v>174977753.70999992</v>
      </c>
      <c r="BU8" s="85"/>
      <c r="BV8" s="86">
        <v>176870246.69999996</v>
      </c>
      <c r="BW8" s="84"/>
      <c r="BX8" s="84">
        <v>187324771.14999995</v>
      </c>
      <c r="BY8" s="84"/>
      <c r="BZ8" s="84">
        <v>364195017.8499999</v>
      </c>
      <c r="CA8" s="85"/>
      <c r="CB8" s="177">
        <f>+BP8+BV8</f>
        <v>330027569.14999986</v>
      </c>
      <c r="CC8" s="178">
        <f>+BR8+BX8</f>
        <v>209145202.40999997</v>
      </c>
      <c r="CD8" s="179">
        <f>+CB8+CC8</f>
        <v>539172771.55999982</v>
      </c>
      <c r="CE8" s="81"/>
      <c r="CF8" s="83">
        <v>232097228.8500903</v>
      </c>
      <c r="CG8" s="84"/>
      <c r="CH8" s="84">
        <v>37114582.88991002</v>
      </c>
      <c r="CI8" s="84"/>
      <c r="CJ8" s="84">
        <v>269211811.74000031</v>
      </c>
      <c r="CK8" s="85"/>
      <c r="CL8" s="86">
        <v>142123213.47523397</v>
      </c>
      <c r="CM8" s="84"/>
      <c r="CN8" s="84">
        <v>91914691.584765643</v>
      </c>
      <c r="CO8" s="84"/>
      <c r="CP8" s="84">
        <v>234037905.05999961</v>
      </c>
      <c r="CQ8" s="85"/>
      <c r="CR8" s="177">
        <f>+CF8+CL8</f>
        <v>374220442.3253243</v>
      </c>
      <c r="CS8" s="178">
        <f>+CH8+CN8</f>
        <v>129029274.47467566</v>
      </c>
      <c r="CT8" s="179">
        <f>+CR8+CS8</f>
        <v>503249716.79999995</v>
      </c>
      <c r="CU8" s="81"/>
      <c r="CV8" s="86">
        <f t="shared" ref="CV8:CV15" si="0">+D8+T8+AJ8+AZ8+BP8+CF8</f>
        <v>1329563611.6439259</v>
      </c>
      <c r="CW8" s="84"/>
      <c r="CX8" s="84">
        <f t="shared" ref="CX8:CX15" si="1">+F8+V8+AL8+BB8+BR8+CH8</f>
        <v>215346798.05607441</v>
      </c>
      <c r="CY8" s="87"/>
      <c r="CZ8" s="84">
        <f>+CV8+CX8</f>
        <v>1544910409.7000003</v>
      </c>
      <c r="DA8" s="88"/>
      <c r="DB8" s="86">
        <f>+J8+Z8+AP8+BF8+BV8+CL8</f>
        <v>856404147.64514995</v>
      </c>
      <c r="DC8" s="87"/>
      <c r="DD8" s="84">
        <f>+L8+AB8+AR8+BH8+BX8+CN8</f>
        <v>731821677.15176642</v>
      </c>
      <c r="DE8" s="87"/>
      <c r="DF8" s="84">
        <f>+DB8+DD8</f>
        <v>1588225824.7969165</v>
      </c>
      <c r="DG8" s="88"/>
      <c r="DH8" s="226"/>
      <c r="DI8" s="237" t="s">
        <v>9</v>
      </c>
      <c r="DJ8" s="86">
        <f>+CZ8</f>
        <v>1544910409.7000003</v>
      </c>
      <c r="DK8" s="84">
        <f>+DF8</f>
        <v>1588225824.7969165</v>
      </c>
      <c r="DL8" s="85">
        <f>+DJ8+DK8</f>
        <v>3133136234.4969168</v>
      </c>
      <c r="DM8"/>
    </row>
    <row r="9" spans="1:120" s="65" customFormat="1" ht="13.15" customHeight="1">
      <c r="A9" s="73"/>
      <c r="B9" s="73" t="s">
        <v>10</v>
      </c>
      <c r="C9" s="82"/>
      <c r="D9" s="83"/>
      <c r="E9" s="84"/>
      <c r="F9" s="84"/>
      <c r="G9" s="84"/>
      <c r="H9" s="84"/>
      <c r="I9" s="85"/>
      <c r="J9" s="86">
        <v>0</v>
      </c>
      <c r="K9" s="84"/>
      <c r="L9" s="84">
        <v>0</v>
      </c>
      <c r="M9" s="84"/>
      <c r="N9" s="84"/>
      <c r="O9" s="85"/>
      <c r="P9" s="180">
        <f t="shared" ref="P9:P16" si="2">+D9+J9</f>
        <v>0</v>
      </c>
      <c r="Q9" s="181">
        <f t="shared" ref="Q9:Q16" si="3">+F9+L9</f>
        <v>0</v>
      </c>
      <c r="R9" s="182">
        <f t="shared" ref="R9:R16" si="4">+P9+Q9</f>
        <v>0</v>
      </c>
      <c r="S9" s="79"/>
      <c r="T9" s="83"/>
      <c r="U9" s="84"/>
      <c r="V9" s="84"/>
      <c r="W9" s="84"/>
      <c r="X9" s="84"/>
      <c r="Y9" s="85"/>
      <c r="Z9" s="86">
        <v>0</v>
      </c>
      <c r="AA9" s="84"/>
      <c r="AB9" s="84">
        <v>0</v>
      </c>
      <c r="AC9" s="84"/>
      <c r="AD9" s="84"/>
      <c r="AE9" s="85"/>
      <c r="AF9" s="180">
        <f t="shared" ref="AF9:AF16" si="5">+T9+Z9</f>
        <v>0</v>
      </c>
      <c r="AG9" s="181">
        <f t="shared" ref="AG9:AG16" si="6">+V9+AB9</f>
        <v>0</v>
      </c>
      <c r="AH9" s="182">
        <f t="shared" ref="AH9:AH16" si="7">+AF9+AG9</f>
        <v>0</v>
      </c>
      <c r="AI9" s="81"/>
      <c r="AJ9" s="83"/>
      <c r="AK9" s="84"/>
      <c r="AL9" s="84"/>
      <c r="AM9" s="84"/>
      <c r="AN9" s="84"/>
      <c r="AO9" s="85"/>
      <c r="AP9" s="86">
        <v>0</v>
      </c>
      <c r="AQ9" s="84"/>
      <c r="AR9" s="84">
        <v>0</v>
      </c>
      <c r="AS9" s="84"/>
      <c r="AT9" s="84">
        <v>0</v>
      </c>
      <c r="AU9" s="85"/>
      <c r="AV9" s="180">
        <f t="shared" ref="AV9:AV16" si="8">+AJ9+AP9</f>
        <v>0</v>
      </c>
      <c r="AW9" s="181">
        <f t="shared" ref="AW9:AW16" si="9">+AL9+AR9</f>
        <v>0</v>
      </c>
      <c r="AX9" s="182">
        <f t="shared" ref="AX9:AX16" si="10">+AV9+AW9</f>
        <v>0</v>
      </c>
      <c r="AY9" s="81"/>
      <c r="AZ9" s="83"/>
      <c r="BA9" s="84"/>
      <c r="BB9" s="84"/>
      <c r="BC9" s="84"/>
      <c r="BD9" s="84"/>
      <c r="BE9" s="85"/>
      <c r="BF9" s="86">
        <v>0</v>
      </c>
      <c r="BG9" s="84"/>
      <c r="BH9" s="84">
        <v>0</v>
      </c>
      <c r="BI9" s="84"/>
      <c r="BJ9" s="84"/>
      <c r="BK9" s="85"/>
      <c r="BL9" s="180">
        <f t="shared" ref="BL9:BL16" si="11">+AZ9+BF9</f>
        <v>0</v>
      </c>
      <c r="BM9" s="181">
        <f t="shared" ref="BM9:BM16" si="12">+BB9+BH9</f>
        <v>0</v>
      </c>
      <c r="BN9" s="182">
        <f t="shared" ref="BN9:BN16" si="13">+BL9+BM9</f>
        <v>0</v>
      </c>
      <c r="BO9" s="81"/>
      <c r="BP9" s="83"/>
      <c r="BQ9" s="84"/>
      <c r="BR9" s="84"/>
      <c r="BS9" s="84"/>
      <c r="BT9" s="84"/>
      <c r="BU9" s="85"/>
      <c r="BV9" s="86">
        <v>0</v>
      </c>
      <c r="BW9" s="84"/>
      <c r="BX9" s="84">
        <v>0</v>
      </c>
      <c r="BY9" s="84"/>
      <c r="BZ9" s="84">
        <v>0</v>
      </c>
      <c r="CA9" s="85"/>
      <c r="CB9" s="180">
        <f t="shared" ref="CB9:CB16" si="14">+BP9+BV9</f>
        <v>0</v>
      </c>
      <c r="CC9" s="181">
        <f t="shared" ref="CC9:CC16" si="15">+BR9+BX9</f>
        <v>0</v>
      </c>
      <c r="CD9" s="182">
        <f t="shared" ref="CD9:CD16" si="16">+CB9+CC9</f>
        <v>0</v>
      </c>
      <c r="CE9" s="81"/>
      <c r="CF9" s="83"/>
      <c r="CG9" s="84"/>
      <c r="CH9" s="84"/>
      <c r="CI9" s="84"/>
      <c r="CJ9" s="84"/>
      <c r="CK9" s="85"/>
      <c r="CL9" s="86">
        <v>0</v>
      </c>
      <c r="CM9" s="84"/>
      <c r="CN9" s="84">
        <v>0</v>
      </c>
      <c r="CO9" s="84"/>
      <c r="CP9" s="84"/>
      <c r="CQ9" s="85"/>
      <c r="CR9" s="180">
        <f t="shared" ref="CR9:CR16" si="17">+CF9+CL9</f>
        <v>0</v>
      </c>
      <c r="CS9" s="181">
        <f t="shared" ref="CS9:CS16" si="18">+CH9+CN9</f>
        <v>0</v>
      </c>
      <c r="CT9" s="182">
        <f t="shared" ref="CT9:CT16" si="19">+CR9+CS9</f>
        <v>0</v>
      </c>
      <c r="CU9" s="81"/>
      <c r="CV9" s="86">
        <f t="shared" si="0"/>
        <v>0</v>
      </c>
      <c r="CW9" s="84"/>
      <c r="CX9" s="84">
        <f t="shared" si="1"/>
        <v>0</v>
      </c>
      <c r="CY9" s="87"/>
      <c r="CZ9" s="84">
        <f t="shared" ref="CZ9:CZ16" si="20">+CV9+CX9</f>
        <v>0</v>
      </c>
      <c r="DA9" s="88"/>
      <c r="DB9" s="86"/>
      <c r="DC9" s="87"/>
      <c r="DD9" s="84">
        <v>0</v>
      </c>
      <c r="DE9" s="87"/>
      <c r="DF9" s="84">
        <v>0</v>
      </c>
      <c r="DG9" s="88"/>
      <c r="DH9" s="226"/>
      <c r="DI9" s="237" t="s">
        <v>10</v>
      </c>
      <c r="DJ9" s="86">
        <f>+CZ9</f>
        <v>0</v>
      </c>
      <c r="DK9" s="84">
        <f>+DF9</f>
        <v>0</v>
      </c>
      <c r="DL9" s="85">
        <f>+DJ9+DK9</f>
        <v>0</v>
      </c>
      <c r="DM9"/>
    </row>
    <row r="10" spans="1:120" s="65" customFormat="1" ht="13.15" customHeight="1">
      <c r="A10" s="73"/>
      <c r="B10" s="89" t="s">
        <v>11</v>
      </c>
      <c r="C10" s="90"/>
      <c r="D10" s="91">
        <v>207603993.27000007</v>
      </c>
      <c r="E10" s="92"/>
      <c r="F10" s="92">
        <v>30651743.999999996</v>
      </c>
      <c r="G10" s="92"/>
      <c r="H10" s="92">
        <v>238255737.27000007</v>
      </c>
      <c r="I10" s="93"/>
      <c r="J10" s="94">
        <v>89836791.769999996</v>
      </c>
      <c r="K10" s="92"/>
      <c r="L10" s="92">
        <v>125481676.59000003</v>
      </c>
      <c r="M10" s="92"/>
      <c r="N10" s="92">
        <v>215318468.36000001</v>
      </c>
      <c r="O10" s="93"/>
      <c r="P10" s="183">
        <f t="shared" si="2"/>
        <v>297440785.04000008</v>
      </c>
      <c r="Q10" s="184">
        <f t="shared" si="3"/>
        <v>156133420.59000003</v>
      </c>
      <c r="R10" s="185">
        <f t="shared" si="4"/>
        <v>453574205.63000011</v>
      </c>
      <c r="S10" s="79"/>
      <c r="T10" s="91">
        <v>391071538.87999988</v>
      </c>
      <c r="U10" s="92"/>
      <c r="V10" s="92">
        <v>65220684.480000004</v>
      </c>
      <c r="W10" s="92"/>
      <c r="X10" s="92">
        <v>456292223.3599999</v>
      </c>
      <c r="Y10" s="93"/>
      <c r="Z10" s="94">
        <v>249095389.19691676</v>
      </c>
      <c r="AA10" s="92"/>
      <c r="AB10" s="92">
        <v>146911401.05000007</v>
      </c>
      <c r="AC10" s="92"/>
      <c r="AD10" s="92">
        <v>396006790.24691683</v>
      </c>
      <c r="AE10" s="93"/>
      <c r="AF10" s="183">
        <f t="shared" si="5"/>
        <v>640166928.07691669</v>
      </c>
      <c r="AG10" s="184">
        <f t="shared" si="6"/>
        <v>212132085.53000009</v>
      </c>
      <c r="AH10" s="185">
        <f t="shared" si="7"/>
        <v>852299013.60691679</v>
      </c>
      <c r="AI10" s="81"/>
      <c r="AJ10" s="91">
        <v>125225609.93000007</v>
      </c>
      <c r="AK10" s="92"/>
      <c r="AL10" s="92">
        <v>26279874.390000008</v>
      </c>
      <c r="AM10" s="92"/>
      <c r="AN10" s="92">
        <v>151505484.32000008</v>
      </c>
      <c r="AO10" s="93"/>
      <c r="AP10" s="94">
        <v>39343641.600000024</v>
      </c>
      <c r="AQ10" s="92"/>
      <c r="AR10" s="92">
        <v>68806371.920000017</v>
      </c>
      <c r="AS10" s="92"/>
      <c r="AT10" s="92">
        <v>108150013.52000004</v>
      </c>
      <c r="AU10" s="93"/>
      <c r="AV10" s="183">
        <f t="shared" si="8"/>
        <v>164569251.53000009</v>
      </c>
      <c r="AW10" s="184">
        <f t="shared" si="9"/>
        <v>95086246.310000032</v>
      </c>
      <c r="AX10" s="185">
        <f t="shared" si="10"/>
        <v>259655497.84000012</v>
      </c>
      <c r="AY10" s="81"/>
      <c r="AZ10" s="91">
        <v>220407918.26383567</v>
      </c>
      <c r="BA10" s="92"/>
      <c r="BB10" s="92">
        <v>34259481.036164366</v>
      </c>
      <c r="BC10" s="92"/>
      <c r="BD10" s="92">
        <v>254667399.30000004</v>
      </c>
      <c r="BE10" s="93"/>
      <c r="BF10" s="94">
        <v>159134864.90299922</v>
      </c>
      <c r="BG10" s="92"/>
      <c r="BH10" s="92">
        <v>111382764.85700072</v>
      </c>
      <c r="BI10" s="92"/>
      <c r="BJ10" s="92">
        <v>270517629.75999993</v>
      </c>
      <c r="BK10" s="93"/>
      <c r="BL10" s="183">
        <f t="shared" si="11"/>
        <v>379542783.16683489</v>
      </c>
      <c r="BM10" s="184">
        <f t="shared" si="12"/>
        <v>145642245.89316508</v>
      </c>
      <c r="BN10" s="185">
        <f t="shared" si="13"/>
        <v>525185029.05999994</v>
      </c>
      <c r="BO10" s="81"/>
      <c r="BP10" s="91">
        <v>153157322.4499999</v>
      </c>
      <c r="BQ10" s="92"/>
      <c r="BR10" s="92">
        <v>21820431.260000013</v>
      </c>
      <c r="BS10" s="92"/>
      <c r="BT10" s="92">
        <v>174977753.70999992</v>
      </c>
      <c r="BU10" s="93"/>
      <c r="BV10" s="94">
        <v>176870246.69999996</v>
      </c>
      <c r="BW10" s="92"/>
      <c r="BX10" s="92">
        <v>187324771.14999995</v>
      </c>
      <c r="BY10" s="92"/>
      <c r="BZ10" s="92">
        <v>364195017.8499999</v>
      </c>
      <c r="CA10" s="93"/>
      <c r="CB10" s="183">
        <f t="shared" si="14"/>
        <v>330027569.14999986</v>
      </c>
      <c r="CC10" s="184">
        <f t="shared" si="15"/>
        <v>209145202.40999997</v>
      </c>
      <c r="CD10" s="185">
        <f t="shared" si="16"/>
        <v>539172771.55999982</v>
      </c>
      <c r="CE10" s="81"/>
      <c r="CF10" s="91">
        <v>232097228.8500903</v>
      </c>
      <c r="CG10" s="92"/>
      <c r="CH10" s="92">
        <v>37114582.88991002</v>
      </c>
      <c r="CI10" s="92"/>
      <c r="CJ10" s="92">
        <v>269211811.74000031</v>
      </c>
      <c r="CK10" s="93"/>
      <c r="CL10" s="94">
        <v>142123213.47523397</v>
      </c>
      <c r="CM10" s="92"/>
      <c r="CN10" s="92">
        <v>91914691.584765643</v>
      </c>
      <c r="CO10" s="92"/>
      <c r="CP10" s="92">
        <v>234037905.05999961</v>
      </c>
      <c r="CQ10" s="93"/>
      <c r="CR10" s="183">
        <f t="shared" si="17"/>
        <v>374220442.3253243</v>
      </c>
      <c r="CS10" s="184">
        <f t="shared" si="18"/>
        <v>129029274.47467566</v>
      </c>
      <c r="CT10" s="185">
        <f t="shared" si="19"/>
        <v>503249716.79999995</v>
      </c>
      <c r="CU10" s="81"/>
      <c r="CV10" s="86">
        <f t="shared" si="0"/>
        <v>1329563611.6439259</v>
      </c>
      <c r="CW10" s="84"/>
      <c r="CX10" s="84">
        <f t="shared" si="1"/>
        <v>215346798.05607441</v>
      </c>
      <c r="CY10" s="95"/>
      <c r="CZ10" s="84">
        <f t="shared" si="20"/>
        <v>1544910409.7000003</v>
      </c>
      <c r="DA10" s="96"/>
      <c r="DB10" s="94">
        <f>+DB8+DB9</f>
        <v>856404147.64514995</v>
      </c>
      <c r="DC10" s="95"/>
      <c r="DD10" s="92">
        <f>+DD8+DD9</f>
        <v>731821677.15176642</v>
      </c>
      <c r="DE10" s="95"/>
      <c r="DF10" s="92">
        <f>+DF8+DF9</f>
        <v>1588225824.7969165</v>
      </c>
      <c r="DG10" s="96"/>
      <c r="DH10" s="225"/>
      <c r="DI10" s="238" t="s">
        <v>11</v>
      </c>
      <c r="DJ10" s="94">
        <f>+DJ8</f>
        <v>1544910409.7000003</v>
      </c>
      <c r="DK10" s="92">
        <f>+DK8</f>
        <v>1588225824.7969165</v>
      </c>
      <c r="DL10" s="93">
        <f>+DL8</f>
        <v>3133136234.4969168</v>
      </c>
      <c r="DM10"/>
    </row>
    <row r="11" spans="1:120" s="65" customFormat="1" ht="15.6">
      <c r="A11" s="73">
        <v>2</v>
      </c>
      <c r="B11" s="73" t="s">
        <v>12</v>
      </c>
      <c r="C11" s="82"/>
      <c r="D11" s="83">
        <v>-6533333.9900000002</v>
      </c>
      <c r="E11" s="84"/>
      <c r="F11" s="84">
        <v>-13180093.879999999</v>
      </c>
      <c r="G11" s="84"/>
      <c r="H11" s="84">
        <v>-19713427.869999997</v>
      </c>
      <c r="I11" s="85"/>
      <c r="J11" s="86">
        <v>-5869587.120000002</v>
      </c>
      <c r="K11" s="84"/>
      <c r="L11" s="84">
        <v>-5048558.040000001</v>
      </c>
      <c r="M11" s="84"/>
      <c r="N11" s="84">
        <v>-10918145.160000004</v>
      </c>
      <c r="O11" s="85"/>
      <c r="P11" s="177">
        <f t="shared" si="2"/>
        <v>-12402921.110000003</v>
      </c>
      <c r="Q11" s="178">
        <f t="shared" si="3"/>
        <v>-18228651.920000002</v>
      </c>
      <c r="R11" s="179">
        <f t="shared" si="4"/>
        <v>-30631573.030000005</v>
      </c>
      <c r="S11" s="79"/>
      <c r="T11" s="83">
        <v>-15606447.240000006</v>
      </c>
      <c r="U11" s="84"/>
      <c r="V11" s="84">
        <v>-10404324.68</v>
      </c>
      <c r="W11" s="84"/>
      <c r="X11" s="84">
        <v>-26010771.920000006</v>
      </c>
      <c r="Y11" s="85"/>
      <c r="Z11" s="86">
        <v>-24062141.900000028</v>
      </c>
      <c r="AA11" s="84"/>
      <c r="AB11" s="84">
        <v>-29627140.289999984</v>
      </c>
      <c r="AC11" s="84"/>
      <c r="AD11" s="84">
        <v>-53689282.190000013</v>
      </c>
      <c r="AE11" s="85"/>
      <c r="AF11" s="177">
        <f t="shared" si="5"/>
        <v>-39668589.14000003</v>
      </c>
      <c r="AG11" s="178">
        <f t="shared" si="6"/>
        <v>-40031464.969999984</v>
      </c>
      <c r="AH11" s="179">
        <f t="shared" si="7"/>
        <v>-79700054.110000014</v>
      </c>
      <c r="AI11" s="81"/>
      <c r="AJ11" s="83">
        <v>0</v>
      </c>
      <c r="AK11" s="84"/>
      <c r="AL11" s="84">
        <v>0</v>
      </c>
      <c r="AM11" s="84"/>
      <c r="AN11" s="84"/>
      <c r="AO11" s="85"/>
      <c r="AP11" s="86">
        <v>0</v>
      </c>
      <c r="AQ11" s="84"/>
      <c r="AR11" s="84">
        <v>0</v>
      </c>
      <c r="AS11" s="84"/>
      <c r="AT11" s="84">
        <v>0</v>
      </c>
      <c r="AU11" s="85"/>
      <c r="AV11" s="177">
        <f t="shared" si="8"/>
        <v>0</v>
      </c>
      <c r="AW11" s="178">
        <f t="shared" si="9"/>
        <v>0</v>
      </c>
      <c r="AX11" s="179">
        <f t="shared" si="10"/>
        <v>0</v>
      </c>
      <c r="AY11" s="81"/>
      <c r="AZ11" s="83">
        <v>0</v>
      </c>
      <c r="BA11" s="84"/>
      <c r="BB11" s="84">
        <v>0</v>
      </c>
      <c r="BC11" s="84"/>
      <c r="BD11" s="84">
        <v>0</v>
      </c>
      <c r="BE11" s="85"/>
      <c r="BF11" s="86">
        <v>0</v>
      </c>
      <c r="BG11" s="84"/>
      <c r="BH11" s="84">
        <v>0</v>
      </c>
      <c r="BI11" s="84"/>
      <c r="BJ11" s="84">
        <v>0</v>
      </c>
      <c r="BK11" s="85"/>
      <c r="BL11" s="177">
        <f t="shared" si="11"/>
        <v>0</v>
      </c>
      <c r="BM11" s="178">
        <f t="shared" si="12"/>
        <v>0</v>
      </c>
      <c r="BN11" s="179">
        <f t="shared" si="13"/>
        <v>0</v>
      </c>
      <c r="BO11" s="81"/>
      <c r="BP11" s="83">
        <v>-12850370.550000001</v>
      </c>
      <c r="BQ11" s="84"/>
      <c r="BR11" s="84">
        <v>-5591499.6499999976</v>
      </c>
      <c r="BS11" s="84"/>
      <c r="BT11" s="84">
        <v>-18441870.199999999</v>
      </c>
      <c r="BU11" s="85"/>
      <c r="BV11" s="86">
        <v>1499356.9199999969</v>
      </c>
      <c r="BW11" s="84"/>
      <c r="BX11" s="84">
        <v>-12308423.149999984</v>
      </c>
      <c r="BY11" s="84"/>
      <c r="BZ11" s="84">
        <v>-10809066.229999987</v>
      </c>
      <c r="CA11" s="85"/>
      <c r="CB11" s="177">
        <f t="shared" si="14"/>
        <v>-11351013.630000005</v>
      </c>
      <c r="CC11" s="178">
        <f t="shared" si="15"/>
        <v>-17899922.799999982</v>
      </c>
      <c r="CD11" s="179">
        <f t="shared" si="16"/>
        <v>-29250936.429999985</v>
      </c>
      <c r="CE11" s="81"/>
      <c r="CF11" s="83">
        <v>0</v>
      </c>
      <c r="CG11" s="84"/>
      <c r="CH11" s="84">
        <v>0</v>
      </c>
      <c r="CI11" s="84"/>
      <c r="CJ11" s="84">
        <v>0</v>
      </c>
      <c r="CK11" s="85"/>
      <c r="CL11" s="86">
        <v>0</v>
      </c>
      <c r="CM11" s="84"/>
      <c r="CN11" s="84">
        <v>0</v>
      </c>
      <c r="CO11" s="84"/>
      <c r="CP11" s="84">
        <v>0</v>
      </c>
      <c r="CQ11" s="85"/>
      <c r="CR11" s="177">
        <f t="shared" si="17"/>
        <v>0</v>
      </c>
      <c r="CS11" s="178">
        <f t="shared" si="18"/>
        <v>0</v>
      </c>
      <c r="CT11" s="179">
        <f t="shared" si="19"/>
        <v>0</v>
      </c>
      <c r="CU11" s="81"/>
      <c r="CV11" s="86">
        <f t="shared" si="0"/>
        <v>-34990151.780000001</v>
      </c>
      <c r="CW11" s="84"/>
      <c r="CX11" s="84">
        <f t="shared" si="1"/>
        <v>-29175918.209999997</v>
      </c>
      <c r="CY11" s="87"/>
      <c r="CZ11" s="84">
        <f t="shared" si="20"/>
        <v>-64166069.989999995</v>
      </c>
      <c r="DA11" s="88"/>
      <c r="DB11" s="86">
        <f t="shared" ref="DB11:DB15" si="21">+J11+Z11+AP11+BF11+BV11+CL11</f>
        <v>-28432372.100000031</v>
      </c>
      <c r="DC11" s="87"/>
      <c r="DD11" s="84">
        <f t="shared" ref="DD11:DD15" si="22">+L11+AB11+AR11+BH11+BX11+CN11</f>
        <v>-46984121.479999967</v>
      </c>
      <c r="DE11" s="87"/>
      <c r="DF11" s="84">
        <f t="shared" ref="DF11:DF15" si="23">+DB11+DD11</f>
        <v>-75416493.579999998</v>
      </c>
      <c r="DG11" s="88"/>
      <c r="DH11" s="224"/>
      <c r="DI11" s="237" t="s">
        <v>12</v>
      </c>
      <c r="DJ11" s="86">
        <f t="shared" ref="DJ11:DJ15" si="24">+CZ11</f>
        <v>-64166069.989999995</v>
      </c>
      <c r="DK11" s="84">
        <f t="shared" ref="DK11:DK15" si="25">+DF11</f>
        <v>-75416493.579999998</v>
      </c>
      <c r="DL11" s="85">
        <f t="shared" ref="DL11:DL15" si="26">+DJ11+DK11</f>
        <v>-139582563.56999999</v>
      </c>
      <c r="DM11"/>
    </row>
    <row r="12" spans="1:120" s="65" customFormat="1" ht="15.6">
      <c r="A12" s="73">
        <v>3</v>
      </c>
      <c r="B12" s="73" t="s">
        <v>13</v>
      </c>
      <c r="C12" s="82"/>
      <c r="D12" s="83">
        <v>0</v>
      </c>
      <c r="E12" s="84"/>
      <c r="F12" s="84">
        <v>0</v>
      </c>
      <c r="G12" s="84"/>
      <c r="H12" s="84">
        <v>0</v>
      </c>
      <c r="I12" s="85"/>
      <c r="J12" s="86">
        <v>0</v>
      </c>
      <c r="K12" s="84"/>
      <c r="L12" s="84">
        <v>0</v>
      </c>
      <c r="M12" s="84"/>
      <c r="N12" s="84">
        <v>0</v>
      </c>
      <c r="O12" s="85"/>
      <c r="P12" s="177">
        <f t="shared" si="2"/>
        <v>0</v>
      </c>
      <c r="Q12" s="178">
        <f t="shared" si="3"/>
        <v>0</v>
      </c>
      <c r="R12" s="179">
        <f t="shared" si="4"/>
        <v>0</v>
      </c>
      <c r="S12" s="79"/>
      <c r="T12" s="83">
        <v>0</v>
      </c>
      <c r="U12" s="84"/>
      <c r="V12" s="84">
        <v>0</v>
      </c>
      <c r="W12" s="84"/>
      <c r="X12" s="84">
        <v>0</v>
      </c>
      <c r="Y12" s="85"/>
      <c r="Z12" s="86">
        <v>0</v>
      </c>
      <c r="AA12" s="84"/>
      <c r="AB12" s="84">
        <v>0</v>
      </c>
      <c r="AC12" s="84"/>
      <c r="AD12" s="84">
        <v>0</v>
      </c>
      <c r="AE12" s="85"/>
      <c r="AF12" s="177">
        <f t="shared" si="5"/>
        <v>0</v>
      </c>
      <c r="AG12" s="178">
        <f t="shared" si="6"/>
        <v>0</v>
      </c>
      <c r="AH12" s="179">
        <f t="shared" si="7"/>
        <v>0</v>
      </c>
      <c r="AI12" s="81"/>
      <c r="AJ12" s="83">
        <v>0</v>
      </c>
      <c r="AK12" s="84"/>
      <c r="AL12" s="84">
        <v>0</v>
      </c>
      <c r="AM12" s="84"/>
      <c r="AN12" s="84"/>
      <c r="AO12" s="85"/>
      <c r="AP12" s="86">
        <v>0</v>
      </c>
      <c r="AQ12" s="84"/>
      <c r="AR12" s="84">
        <v>0</v>
      </c>
      <c r="AS12" s="84"/>
      <c r="AT12" s="84">
        <v>0</v>
      </c>
      <c r="AU12" s="85"/>
      <c r="AV12" s="177">
        <f t="shared" si="8"/>
        <v>0</v>
      </c>
      <c r="AW12" s="178">
        <f t="shared" si="9"/>
        <v>0</v>
      </c>
      <c r="AX12" s="179">
        <f t="shared" si="10"/>
        <v>0</v>
      </c>
      <c r="AY12" s="81"/>
      <c r="AZ12" s="83">
        <v>0</v>
      </c>
      <c r="BA12" s="84"/>
      <c r="BB12" s="84">
        <v>0</v>
      </c>
      <c r="BC12" s="84"/>
      <c r="BD12" s="84">
        <v>0</v>
      </c>
      <c r="BE12" s="85"/>
      <c r="BF12" s="86">
        <v>0</v>
      </c>
      <c r="BG12" s="84"/>
      <c r="BH12" s="84">
        <v>0</v>
      </c>
      <c r="BI12" s="84"/>
      <c r="BJ12" s="84">
        <v>0</v>
      </c>
      <c r="BK12" s="85"/>
      <c r="BL12" s="177">
        <f t="shared" si="11"/>
        <v>0</v>
      </c>
      <c r="BM12" s="178">
        <f t="shared" si="12"/>
        <v>0</v>
      </c>
      <c r="BN12" s="179">
        <f t="shared" si="13"/>
        <v>0</v>
      </c>
      <c r="BO12" s="81"/>
      <c r="BP12" s="83">
        <v>0</v>
      </c>
      <c r="BQ12" s="84"/>
      <c r="BR12" s="84">
        <v>0</v>
      </c>
      <c r="BS12" s="84"/>
      <c r="BT12" s="84">
        <v>0</v>
      </c>
      <c r="BU12" s="85"/>
      <c r="BV12" s="86">
        <v>0</v>
      </c>
      <c r="BW12" s="84"/>
      <c r="BX12" s="84">
        <v>0</v>
      </c>
      <c r="BY12" s="84"/>
      <c r="BZ12" s="84">
        <v>0</v>
      </c>
      <c r="CA12" s="85"/>
      <c r="CB12" s="177">
        <f t="shared" si="14"/>
        <v>0</v>
      </c>
      <c r="CC12" s="178">
        <f t="shared" si="15"/>
        <v>0</v>
      </c>
      <c r="CD12" s="179">
        <f t="shared" si="16"/>
        <v>0</v>
      </c>
      <c r="CE12" s="81"/>
      <c r="CF12" s="83">
        <v>0</v>
      </c>
      <c r="CG12" s="84"/>
      <c r="CH12" s="84">
        <v>0</v>
      </c>
      <c r="CI12" s="84"/>
      <c r="CJ12" s="84">
        <v>0</v>
      </c>
      <c r="CK12" s="85"/>
      <c r="CL12" s="86">
        <v>0</v>
      </c>
      <c r="CM12" s="84"/>
      <c r="CN12" s="84">
        <v>0</v>
      </c>
      <c r="CO12" s="84"/>
      <c r="CP12" s="84">
        <v>0</v>
      </c>
      <c r="CQ12" s="85"/>
      <c r="CR12" s="177">
        <f t="shared" si="17"/>
        <v>0</v>
      </c>
      <c r="CS12" s="178">
        <f t="shared" si="18"/>
        <v>0</v>
      </c>
      <c r="CT12" s="179">
        <f t="shared" si="19"/>
        <v>0</v>
      </c>
      <c r="CU12" s="81"/>
      <c r="CV12" s="86">
        <f t="shared" si="0"/>
        <v>0</v>
      </c>
      <c r="CW12" s="84"/>
      <c r="CX12" s="84">
        <f t="shared" si="1"/>
        <v>0</v>
      </c>
      <c r="CY12" s="87"/>
      <c r="CZ12" s="84">
        <f t="shared" si="20"/>
        <v>0</v>
      </c>
      <c r="DA12" s="88"/>
      <c r="DB12" s="86">
        <f t="shared" si="21"/>
        <v>0</v>
      </c>
      <c r="DC12" s="87"/>
      <c r="DD12" s="84">
        <f t="shared" si="22"/>
        <v>0</v>
      </c>
      <c r="DE12" s="87"/>
      <c r="DF12" s="84">
        <f t="shared" si="23"/>
        <v>0</v>
      </c>
      <c r="DG12" s="88"/>
      <c r="DH12" s="224"/>
      <c r="DI12" s="237" t="s">
        <v>13</v>
      </c>
      <c r="DJ12" s="86">
        <f t="shared" si="24"/>
        <v>0</v>
      </c>
      <c r="DK12" s="84">
        <f t="shared" si="25"/>
        <v>0</v>
      </c>
      <c r="DL12" s="85">
        <f t="shared" si="26"/>
        <v>0</v>
      </c>
      <c r="DM12"/>
    </row>
    <row r="13" spans="1:120" s="65" customFormat="1" ht="15.6">
      <c r="A13" s="73">
        <v>4</v>
      </c>
      <c r="B13" s="73" t="s">
        <v>14</v>
      </c>
      <c r="C13" s="82"/>
      <c r="D13" s="83">
        <v>0</v>
      </c>
      <c r="E13" s="84"/>
      <c r="F13" s="84">
        <v>0</v>
      </c>
      <c r="G13" s="84"/>
      <c r="H13" s="84">
        <v>0</v>
      </c>
      <c r="I13" s="85"/>
      <c r="J13" s="86">
        <v>0</v>
      </c>
      <c r="K13" s="84"/>
      <c r="L13" s="84">
        <v>0</v>
      </c>
      <c r="M13" s="84"/>
      <c r="N13" s="84">
        <v>0</v>
      </c>
      <c r="O13" s="85"/>
      <c r="P13" s="177">
        <f t="shared" si="2"/>
        <v>0</v>
      </c>
      <c r="Q13" s="178">
        <f t="shared" si="3"/>
        <v>0</v>
      </c>
      <c r="R13" s="179">
        <f t="shared" si="4"/>
        <v>0</v>
      </c>
      <c r="S13" s="79"/>
      <c r="T13" s="83">
        <v>0</v>
      </c>
      <c r="U13" s="84"/>
      <c r="V13" s="84">
        <v>0</v>
      </c>
      <c r="W13" s="84"/>
      <c r="X13" s="84">
        <v>0</v>
      </c>
      <c r="Y13" s="85"/>
      <c r="Z13" s="86">
        <v>0</v>
      </c>
      <c r="AA13" s="84"/>
      <c r="AB13" s="84">
        <v>0</v>
      </c>
      <c r="AC13" s="84"/>
      <c r="AD13" s="84">
        <v>0</v>
      </c>
      <c r="AE13" s="85"/>
      <c r="AF13" s="177">
        <f t="shared" si="5"/>
        <v>0</v>
      </c>
      <c r="AG13" s="178">
        <f t="shared" si="6"/>
        <v>0</v>
      </c>
      <c r="AH13" s="179">
        <f t="shared" si="7"/>
        <v>0</v>
      </c>
      <c r="AI13" s="81"/>
      <c r="AJ13" s="83">
        <v>0</v>
      </c>
      <c r="AK13" s="84"/>
      <c r="AL13" s="84">
        <v>0</v>
      </c>
      <c r="AM13" s="84"/>
      <c r="AN13" s="84"/>
      <c r="AO13" s="85"/>
      <c r="AP13" s="86">
        <v>0</v>
      </c>
      <c r="AQ13" s="84"/>
      <c r="AR13" s="84">
        <v>0</v>
      </c>
      <c r="AS13" s="84"/>
      <c r="AT13" s="84">
        <v>0</v>
      </c>
      <c r="AU13" s="85"/>
      <c r="AV13" s="177">
        <f t="shared" si="8"/>
        <v>0</v>
      </c>
      <c r="AW13" s="178">
        <f t="shared" si="9"/>
        <v>0</v>
      </c>
      <c r="AX13" s="179">
        <f t="shared" si="10"/>
        <v>0</v>
      </c>
      <c r="AY13" s="81"/>
      <c r="AZ13" s="83">
        <v>0</v>
      </c>
      <c r="BA13" s="84"/>
      <c r="BB13" s="84">
        <v>0</v>
      </c>
      <c r="BC13" s="84"/>
      <c r="BD13" s="84">
        <v>0</v>
      </c>
      <c r="BE13" s="85"/>
      <c r="BF13" s="86">
        <v>0</v>
      </c>
      <c r="BG13" s="84"/>
      <c r="BH13" s="84">
        <v>0</v>
      </c>
      <c r="BI13" s="84"/>
      <c r="BJ13" s="84">
        <v>0</v>
      </c>
      <c r="BK13" s="85"/>
      <c r="BL13" s="177">
        <f t="shared" si="11"/>
        <v>0</v>
      </c>
      <c r="BM13" s="178">
        <f t="shared" si="12"/>
        <v>0</v>
      </c>
      <c r="BN13" s="179">
        <f t="shared" si="13"/>
        <v>0</v>
      </c>
      <c r="BO13" s="81"/>
      <c r="BP13" s="83">
        <v>0</v>
      </c>
      <c r="BQ13" s="84"/>
      <c r="BR13" s="84">
        <v>0</v>
      </c>
      <c r="BS13" s="84"/>
      <c r="BT13" s="84">
        <v>0</v>
      </c>
      <c r="BU13" s="85"/>
      <c r="BV13" s="86">
        <v>0</v>
      </c>
      <c r="BW13" s="84"/>
      <c r="BX13" s="84">
        <v>0</v>
      </c>
      <c r="BY13" s="84"/>
      <c r="BZ13" s="84">
        <v>0</v>
      </c>
      <c r="CA13" s="85"/>
      <c r="CB13" s="177">
        <f t="shared" si="14"/>
        <v>0</v>
      </c>
      <c r="CC13" s="178">
        <f t="shared" si="15"/>
        <v>0</v>
      </c>
      <c r="CD13" s="179">
        <f t="shared" si="16"/>
        <v>0</v>
      </c>
      <c r="CE13" s="81"/>
      <c r="CF13" s="83">
        <v>0</v>
      </c>
      <c r="CG13" s="84"/>
      <c r="CH13" s="84">
        <v>0</v>
      </c>
      <c r="CI13" s="84"/>
      <c r="CJ13" s="84">
        <v>0</v>
      </c>
      <c r="CK13" s="85"/>
      <c r="CL13" s="86">
        <v>0</v>
      </c>
      <c r="CM13" s="84"/>
      <c r="CN13" s="84">
        <v>0</v>
      </c>
      <c r="CO13" s="84"/>
      <c r="CP13" s="84">
        <v>0</v>
      </c>
      <c r="CQ13" s="85"/>
      <c r="CR13" s="177">
        <f t="shared" si="17"/>
        <v>0</v>
      </c>
      <c r="CS13" s="178">
        <f t="shared" si="18"/>
        <v>0</v>
      </c>
      <c r="CT13" s="179">
        <f t="shared" si="19"/>
        <v>0</v>
      </c>
      <c r="CU13" s="81"/>
      <c r="CV13" s="86">
        <f t="shared" si="0"/>
        <v>0</v>
      </c>
      <c r="CW13" s="84"/>
      <c r="CX13" s="84">
        <f t="shared" si="1"/>
        <v>0</v>
      </c>
      <c r="CY13" s="87"/>
      <c r="CZ13" s="84">
        <f t="shared" si="20"/>
        <v>0</v>
      </c>
      <c r="DA13" s="88"/>
      <c r="DB13" s="86">
        <f t="shared" si="21"/>
        <v>0</v>
      </c>
      <c r="DC13" s="87"/>
      <c r="DD13" s="84">
        <f t="shared" si="22"/>
        <v>0</v>
      </c>
      <c r="DE13" s="87"/>
      <c r="DF13" s="84">
        <f t="shared" si="23"/>
        <v>0</v>
      </c>
      <c r="DG13" s="88"/>
      <c r="DH13" s="224"/>
      <c r="DI13" s="237" t="s">
        <v>14</v>
      </c>
      <c r="DJ13" s="86">
        <f t="shared" si="24"/>
        <v>0</v>
      </c>
      <c r="DK13" s="84">
        <f t="shared" si="25"/>
        <v>0</v>
      </c>
      <c r="DL13" s="85">
        <f t="shared" si="26"/>
        <v>0</v>
      </c>
      <c r="DM13"/>
    </row>
    <row r="14" spans="1:120" s="65" customFormat="1" ht="15.6">
      <c r="A14" s="73">
        <v>5</v>
      </c>
      <c r="B14" s="73" t="s">
        <v>15</v>
      </c>
      <c r="C14" s="82"/>
      <c r="D14" s="83">
        <v>0</v>
      </c>
      <c r="E14" s="84"/>
      <c r="F14" s="84">
        <v>0</v>
      </c>
      <c r="G14" s="84"/>
      <c r="H14" s="84">
        <v>0</v>
      </c>
      <c r="I14" s="85"/>
      <c r="J14" s="86">
        <v>0</v>
      </c>
      <c r="K14" s="84"/>
      <c r="L14" s="84">
        <v>0</v>
      </c>
      <c r="M14" s="84"/>
      <c r="N14" s="84">
        <v>0</v>
      </c>
      <c r="O14" s="85"/>
      <c r="P14" s="177">
        <f t="shared" si="2"/>
        <v>0</v>
      </c>
      <c r="Q14" s="178">
        <f t="shared" si="3"/>
        <v>0</v>
      </c>
      <c r="R14" s="179">
        <f t="shared" si="4"/>
        <v>0</v>
      </c>
      <c r="S14" s="79"/>
      <c r="T14" s="83">
        <v>0</v>
      </c>
      <c r="U14" s="84"/>
      <c r="V14" s="84">
        <v>0</v>
      </c>
      <c r="W14" s="84"/>
      <c r="X14" s="84">
        <v>0</v>
      </c>
      <c r="Y14" s="85"/>
      <c r="Z14" s="86">
        <v>0</v>
      </c>
      <c r="AA14" s="84"/>
      <c r="AB14" s="84">
        <v>0</v>
      </c>
      <c r="AC14" s="84"/>
      <c r="AD14" s="84">
        <v>0</v>
      </c>
      <c r="AE14" s="85"/>
      <c r="AF14" s="177">
        <f t="shared" si="5"/>
        <v>0</v>
      </c>
      <c r="AG14" s="178">
        <f t="shared" si="6"/>
        <v>0</v>
      </c>
      <c r="AH14" s="179">
        <f t="shared" si="7"/>
        <v>0</v>
      </c>
      <c r="AI14" s="81"/>
      <c r="AJ14" s="83">
        <v>9044228.329106506</v>
      </c>
      <c r="AK14" s="84"/>
      <c r="AL14" s="84">
        <v>38432.170893491013</v>
      </c>
      <c r="AM14" s="84"/>
      <c r="AN14" s="84">
        <v>9082660.4999999963</v>
      </c>
      <c r="AO14" s="85"/>
      <c r="AP14" s="86">
        <v>307053.9092619872</v>
      </c>
      <c r="AQ14" s="84"/>
      <c r="AR14" s="84">
        <v>-2874413.4292619876</v>
      </c>
      <c r="AS14" s="84"/>
      <c r="AT14" s="84">
        <v>-2567359.5200000005</v>
      </c>
      <c r="AU14" s="85"/>
      <c r="AV14" s="177">
        <f t="shared" si="8"/>
        <v>9351282.2383684926</v>
      </c>
      <c r="AW14" s="178">
        <f t="shared" si="9"/>
        <v>-2835981.2583684968</v>
      </c>
      <c r="AX14" s="179">
        <f t="shared" si="10"/>
        <v>6515300.9799999958</v>
      </c>
      <c r="AY14" s="81"/>
      <c r="AZ14" s="83">
        <v>0</v>
      </c>
      <c r="BA14" s="84"/>
      <c r="BB14" s="84">
        <v>0</v>
      </c>
      <c r="BC14" s="84"/>
      <c r="BD14" s="84">
        <v>0</v>
      </c>
      <c r="BE14" s="85"/>
      <c r="BF14" s="86">
        <v>0</v>
      </c>
      <c r="BG14" s="84"/>
      <c r="BH14" s="84">
        <v>0</v>
      </c>
      <c r="BI14" s="84"/>
      <c r="BJ14" s="84">
        <v>0</v>
      </c>
      <c r="BK14" s="85"/>
      <c r="BL14" s="177">
        <f t="shared" si="11"/>
        <v>0</v>
      </c>
      <c r="BM14" s="178">
        <f t="shared" si="12"/>
        <v>0</v>
      </c>
      <c r="BN14" s="179">
        <f t="shared" si="13"/>
        <v>0</v>
      </c>
      <c r="BO14" s="81"/>
      <c r="BP14" s="83">
        <v>7.6200000000000045</v>
      </c>
      <c r="BQ14" s="84"/>
      <c r="BR14" s="84">
        <v>0</v>
      </c>
      <c r="BS14" s="84"/>
      <c r="BT14" s="84">
        <v>7.6200000000000045</v>
      </c>
      <c r="BU14" s="85"/>
      <c r="BV14" s="86">
        <v>0</v>
      </c>
      <c r="BW14" s="84"/>
      <c r="BX14" s="84">
        <v>0</v>
      </c>
      <c r="BY14" s="84"/>
      <c r="BZ14" s="84">
        <v>0</v>
      </c>
      <c r="CA14" s="85"/>
      <c r="CB14" s="177">
        <f t="shared" si="14"/>
        <v>7.6200000000000045</v>
      </c>
      <c r="CC14" s="178">
        <f t="shared" si="15"/>
        <v>0</v>
      </c>
      <c r="CD14" s="179">
        <f t="shared" si="16"/>
        <v>7.6200000000000045</v>
      </c>
      <c r="CE14" s="81"/>
      <c r="CF14" s="83">
        <v>0</v>
      </c>
      <c r="CG14" s="84"/>
      <c r="CH14" s="84">
        <v>0</v>
      </c>
      <c r="CI14" s="84"/>
      <c r="CJ14" s="84">
        <v>0</v>
      </c>
      <c r="CK14" s="85"/>
      <c r="CL14" s="86">
        <v>0</v>
      </c>
      <c r="CM14" s="84"/>
      <c r="CN14" s="84">
        <v>0</v>
      </c>
      <c r="CO14" s="84"/>
      <c r="CP14" s="84">
        <v>0</v>
      </c>
      <c r="CQ14" s="85"/>
      <c r="CR14" s="177">
        <f t="shared" si="17"/>
        <v>0</v>
      </c>
      <c r="CS14" s="178">
        <f t="shared" si="18"/>
        <v>0</v>
      </c>
      <c r="CT14" s="179">
        <f t="shared" si="19"/>
        <v>0</v>
      </c>
      <c r="CU14" s="81"/>
      <c r="CV14" s="86">
        <f t="shared" si="0"/>
        <v>9044235.9491065051</v>
      </c>
      <c r="CW14" s="84"/>
      <c r="CX14" s="84">
        <f t="shared" si="1"/>
        <v>38432.170893491013</v>
      </c>
      <c r="CY14" s="87"/>
      <c r="CZ14" s="84">
        <f t="shared" si="20"/>
        <v>9082668.1199999955</v>
      </c>
      <c r="DA14" s="88"/>
      <c r="DB14" s="86">
        <f t="shared" si="21"/>
        <v>307053.9092619872</v>
      </c>
      <c r="DC14" s="87"/>
      <c r="DD14" s="84">
        <f t="shared" si="22"/>
        <v>-2874413.4292619876</v>
      </c>
      <c r="DE14" s="87"/>
      <c r="DF14" s="84">
        <f t="shared" si="23"/>
        <v>-2567359.5200000005</v>
      </c>
      <c r="DG14" s="88"/>
      <c r="DH14" s="224"/>
      <c r="DI14" s="237" t="s">
        <v>15</v>
      </c>
      <c r="DJ14" s="86">
        <f t="shared" si="24"/>
        <v>9082668.1199999955</v>
      </c>
      <c r="DK14" s="84">
        <f t="shared" si="25"/>
        <v>-2567359.5200000005</v>
      </c>
      <c r="DL14" s="85">
        <f t="shared" si="26"/>
        <v>6515308.599999995</v>
      </c>
      <c r="DM14"/>
    </row>
    <row r="15" spans="1:120" s="65" customFormat="1" ht="15.6">
      <c r="A15" s="73">
        <v>6</v>
      </c>
      <c r="B15" s="73" t="s">
        <v>16</v>
      </c>
      <c r="C15" s="82"/>
      <c r="D15" s="83">
        <v>0</v>
      </c>
      <c r="E15" s="84"/>
      <c r="F15" s="84">
        <v>0</v>
      </c>
      <c r="G15" s="84"/>
      <c r="H15" s="84">
        <v>0</v>
      </c>
      <c r="I15" s="85"/>
      <c r="J15" s="86">
        <v>0</v>
      </c>
      <c r="K15" s="84"/>
      <c r="L15" s="84">
        <v>0</v>
      </c>
      <c r="M15" s="84"/>
      <c r="N15" s="84">
        <v>0</v>
      </c>
      <c r="O15" s="85"/>
      <c r="P15" s="177">
        <f t="shared" si="2"/>
        <v>0</v>
      </c>
      <c r="Q15" s="178">
        <f t="shared" si="3"/>
        <v>0</v>
      </c>
      <c r="R15" s="179">
        <f t="shared" si="4"/>
        <v>0</v>
      </c>
      <c r="S15" s="79"/>
      <c r="T15" s="83">
        <v>0</v>
      </c>
      <c r="U15" s="84"/>
      <c r="V15" s="84">
        <v>0</v>
      </c>
      <c r="W15" s="84"/>
      <c r="X15" s="84">
        <v>0</v>
      </c>
      <c r="Y15" s="85"/>
      <c r="Z15" s="86">
        <v>0</v>
      </c>
      <c r="AA15" s="84"/>
      <c r="AB15" s="84">
        <v>0</v>
      </c>
      <c r="AC15" s="84"/>
      <c r="AD15" s="84">
        <v>0</v>
      </c>
      <c r="AE15" s="85"/>
      <c r="AF15" s="177">
        <f t="shared" si="5"/>
        <v>0</v>
      </c>
      <c r="AG15" s="178">
        <f t="shared" si="6"/>
        <v>0</v>
      </c>
      <c r="AH15" s="179">
        <f t="shared" si="7"/>
        <v>0</v>
      </c>
      <c r="AI15" s="81"/>
      <c r="AJ15" s="83">
        <v>0</v>
      </c>
      <c r="AK15" s="84"/>
      <c r="AL15" s="84">
        <v>0</v>
      </c>
      <c r="AM15" s="84"/>
      <c r="AN15" s="84"/>
      <c r="AO15" s="85"/>
      <c r="AP15" s="86">
        <v>0</v>
      </c>
      <c r="AQ15" s="84"/>
      <c r="AR15" s="84">
        <v>0</v>
      </c>
      <c r="AS15" s="84"/>
      <c r="AT15" s="84">
        <v>0</v>
      </c>
      <c r="AU15" s="85"/>
      <c r="AV15" s="177">
        <f t="shared" si="8"/>
        <v>0</v>
      </c>
      <c r="AW15" s="178">
        <f t="shared" si="9"/>
        <v>0</v>
      </c>
      <c r="AX15" s="179">
        <f t="shared" si="10"/>
        <v>0</v>
      </c>
      <c r="AY15" s="81"/>
      <c r="AZ15" s="83">
        <v>0</v>
      </c>
      <c r="BA15" s="84"/>
      <c r="BB15" s="84">
        <v>0</v>
      </c>
      <c r="BC15" s="84"/>
      <c r="BD15" s="84">
        <v>0</v>
      </c>
      <c r="BE15" s="85"/>
      <c r="BF15" s="86">
        <v>0</v>
      </c>
      <c r="BG15" s="84"/>
      <c r="BH15" s="84">
        <v>0</v>
      </c>
      <c r="BI15" s="84"/>
      <c r="BJ15" s="84">
        <v>0</v>
      </c>
      <c r="BK15" s="85"/>
      <c r="BL15" s="177">
        <f t="shared" si="11"/>
        <v>0</v>
      </c>
      <c r="BM15" s="178">
        <f t="shared" si="12"/>
        <v>0</v>
      </c>
      <c r="BN15" s="179">
        <f t="shared" si="13"/>
        <v>0</v>
      </c>
      <c r="BO15" s="81"/>
      <c r="BP15" s="83">
        <v>0</v>
      </c>
      <c r="BQ15" s="84"/>
      <c r="BR15" s="84">
        <v>0</v>
      </c>
      <c r="BS15" s="84"/>
      <c r="BT15" s="84">
        <v>0</v>
      </c>
      <c r="BU15" s="85"/>
      <c r="BV15" s="86">
        <v>0</v>
      </c>
      <c r="BW15" s="84"/>
      <c r="BX15" s="84">
        <v>0</v>
      </c>
      <c r="BY15" s="84"/>
      <c r="BZ15" s="84">
        <v>0</v>
      </c>
      <c r="CA15" s="85"/>
      <c r="CB15" s="177">
        <f t="shared" si="14"/>
        <v>0</v>
      </c>
      <c r="CC15" s="178">
        <f t="shared" si="15"/>
        <v>0</v>
      </c>
      <c r="CD15" s="179">
        <f t="shared" si="16"/>
        <v>0</v>
      </c>
      <c r="CE15" s="81"/>
      <c r="CF15" s="83">
        <v>0</v>
      </c>
      <c r="CG15" s="84"/>
      <c r="CH15" s="84">
        <v>0</v>
      </c>
      <c r="CI15" s="84"/>
      <c r="CJ15" s="84">
        <v>0</v>
      </c>
      <c r="CK15" s="85"/>
      <c r="CL15" s="86">
        <v>0</v>
      </c>
      <c r="CM15" s="84"/>
      <c r="CN15" s="84">
        <v>0</v>
      </c>
      <c r="CO15" s="84"/>
      <c r="CP15" s="84">
        <v>0</v>
      </c>
      <c r="CQ15" s="85"/>
      <c r="CR15" s="177">
        <f t="shared" si="17"/>
        <v>0</v>
      </c>
      <c r="CS15" s="178">
        <f t="shared" si="18"/>
        <v>0</v>
      </c>
      <c r="CT15" s="179">
        <f t="shared" si="19"/>
        <v>0</v>
      </c>
      <c r="CU15" s="81"/>
      <c r="CV15" s="86">
        <f t="shared" si="0"/>
        <v>0</v>
      </c>
      <c r="CW15" s="84"/>
      <c r="CX15" s="84">
        <f t="shared" si="1"/>
        <v>0</v>
      </c>
      <c r="CY15" s="87"/>
      <c r="CZ15" s="84">
        <f t="shared" si="20"/>
        <v>0</v>
      </c>
      <c r="DA15" s="88"/>
      <c r="DB15" s="86">
        <f t="shared" si="21"/>
        <v>0</v>
      </c>
      <c r="DC15" s="87"/>
      <c r="DD15" s="84">
        <f t="shared" si="22"/>
        <v>0</v>
      </c>
      <c r="DE15" s="87"/>
      <c r="DF15" s="84">
        <f t="shared" si="23"/>
        <v>0</v>
      </c>
      <c r="DG15" s="88"/>
      <c r="DH15" s="224"/>
      <c r="DI15" s="237" t="s">
        <v>16</v>
      </c>
      <c r="DJ15" s="86">
        <f t="shared" si="24"/>
        <v>0</v>
      </c>
      <c r="DK15" s="84">
        <f t="shared" si="25"/>
        <v>0</v>
      </c>
      <c r="DL15" s="85">
        <f t="shared" si="26"/>
        <v>0</v>
      </c>
      <c r="DM15"/>
    </row>
    <row r="16" spans="1:120" s="65" customFormat="1" ht="15.6">
      <c r="A16" s="73">
        <v>7</v>
      </c>
      <c r="B16" s="73" t="s">
        <v>17</v>
      </c>
      <c r="C16" s="90"/>
      <c r="D16" s="91">
        <v>201070659.28000006</v>
      </c>
      <c r="E16" s="95">
        <v>1981.4407134621645</v>
      </c>
      <c r="F16" s="92">
        <v>17471650.119999997</v>
      </c>
      <c r="G16" s="95">
        <v>1174.6436815920397</v>
      </c>
      <c r="H16" s="92">
        <v>218542309.40000007</v>
      </c>
      <c r="I16" s="96">
        <v>1878.3019432579013</v>
      </c>
      <c r="J16" s="94">
        <v>83967204.649999991</v>
      </c>
      <c r="K16" s="95">
        <v>319.25237118458472</v>
      </c>
      <c r="L16" s="92">
        <v>120433118.55000003</v>
      </c>
      <c r="M16" s="95">
        <v>560.49033396782272</v>
      </c>
      <c r="N16" s="92">
        <v>204400323.20000002</v>
      </c>
      <c r="O16" s="96">
        <v>427.72043198858302</v>
      </c>
      <c r="P16" s="183">
        <f t="shared" si="2"/>
        <v>285037863.93000007</v>
      </c>
      <c r="Q16" s="184">
        <f t="shared" si="3"/>
        <v>137904768.67000002</v>
      </c>
      <c r="R16" s="185">
        <f t="shared" si="4"/>
        <v>422942632.60000008</v>
      </c>
      <c r="S16" s="79"/>
      <c r="T16" s="91">
        <v>375465091.63999987</v>
      </c>
      <c r="U16" s="95">
        <v>1983.4604255723773</v>
      </c>
      <c r="V16" s="92">
        <v>54816359.800000004</v>
      </c>
      <c r="W16" s="95">
        <v>1775.486163114595</v>
      </c>
      <c r="X16" s="92">
        <v>430281451.43999988</v>
      </c>
      <c r="Y16" s="96">
        <v>1954.2968744436162</v>
      </c>
      <c r="Z16" s="94">
        <v>225033247.29691672</v>
      </c>
      <c r="AA16" s="95">
        <v>259.22587502857942</v>
      </c>
      <c r="AB16" s="92">
        <v>117284260.76000008</v>
      </c>
      <c r="AC16" s="95">
        <v>422.41917226426199</v>
      </c>
      <c r="AD16" s="92">
        <v>342317508.05691683</v>
      </c>
      <c r="AE16" s="96">
        <v>298.772554000414</v>
      </c>
      <c r="AF16" s="183">
        <f t="shared" si="5"/>
        <v>600498338.93691659</v>
      </c>
      <c r="AG16" s="184">
        <f t="shared" si="6"/>
        <v>172100620.56000009</v>
      </c>
      <c r="AH16" s="185">
        <f t="shared" si="7"/>
        <v>772598959.49691665</v>
      </c>
      <c r="AI16" s="81"/>
      <c r="AJ16" s="91">
        <v>134269838.25910658</v>
      </c>
      <c r="AK16" s="95">
        <v>2131.2672739540726</v>
      </c>
      <c r="AL16" s="92">
        <v>26318306.560893498</v>
      </c>
      <c r="AM16" s="95">
        <v>2314.5111741177993</v>
      </c>
      <c r="AN16" s="92">
        <v>160588144.82000008</v>
      </c>
      <c r="AO16" s="96">
        <v>2159.2844632988676</v>
      </c>
      <c r="AP16" s="94">
        <v>39650695.50926201</v>
      </c>
      <c r="AQ16" s="95">
        <v>330.52437425924671</v>
      </c>
      <c r="AR16" s="92">
        <v>65931958.490738027</v>
      </c>
      <c r="AS16" s="95">
        <v>598.29363421722348</v>
      </c>
      <c r="AT16" s="92">
        <v>105582654.00000003</v>
      </c>
      <c r="AU16" s="96">
        <v>380.27384935656181</v>
      </c>
      <c r="AV16" s="183">
        <f t="shared" si="8"/>
        <v>173920533.7683686</v>
      </c>
      <c r="AW16" s="184">
        <f t="shared" si="9"/>
        <v>92250265.051631525</v>
      </c>
      <c r="AX16" s="185">
        <f t="shared" si="10"/>
        <v>266170798.82000011</v>
      </c>
      <c r="AY16" s="81"/>
      <c r="AZ16" s="91">
        <v>220407918.26383567</v>
      </c>
      <c r="BA16" s="95">
        <v>2015.2686617216548</v>
      </c>
      <c r="BB16" s="92">
        <v>34259481.036164366</v>
      </c>
      <c r="BC16" s="95">
        <v>1856.2787730908303</v>
      </c>
      <c r="BD16" s="92">
        <v>254667399.30000004</v>
      </c>
      <c r="BE16" s="96">
        <v>1992.3129223547824</v>
      </c>
      <c r="BF16" s="94">
        <v>159134864.90299922</v>
      </c>
      <c r="BG16" s="95">
        <v>299.16954911246239</v>
      </c>
      <c r="BH16" s="92">
        <v>111382764.85700072</v>
      </c>
      <c r="BI16" s="95">
        <v>535.09017163487522</v>
      </c>
      <c r="BJ16" s="92">
        <v>270517629.75999993</v>
      </c>
      <c r="BK16" s="96">
        <v>365.52534224049043</v>
      </c>
      <c r="BL16" s="183">
        <f t="shared" si="11"/>
        <v>379542783.16683489</v>
      </c>
      <c r="BM16" s="184">
        <f t="shared" si="12"/>
        <v>145642245.89316508</v>
      </c>
      <c r="BN16" s="185">
        <f t="shared" si="13"/>
        <v>525185029.05999994</v>
      </c>
      <c r="BO16" s="81"/>
      <c r="BP16" s="91">
        <v>140306959.51999989</v>
      </c>
      <c r="BQ16" s="95">
        <v>1781.2911437530931</v>
      </c>
      <c r="BR16" s="92">
        <v>16228931.610000014</v>
      </c>
      <c r="BS16" s="95">
        <v>1436.3157456412084</v>
      </c>
      <c r="BT16" s="92">
        <v>156535891.12999994</v>
      </c>
      <c r="BU16" s="96">
        <v>1738.013136255634</v>
      </c>
      <c r="BV16" s="94">
        <v>178369603.61999997</v>
      </c>
      <c r="BW16" s="95">
        <v>267.97472378425556</v>
      </c>
      <c r="BX16" s="94">
        <v>175016347.99999994</v>
      </c>
      <c r="BY16" s="95">
        <v>503.56156831829009</v>
      </c>
      <c r="BZ16" s="94">
        <v>353385951.61999989</v>
      </c>
      <c r="CA16" s="96">
        <v>348.78960224165928</v>
      </c>
      <c r="CB16" s="183">
        <f t="shared" si="14"/>
        <v>318676563.13999987</v>
      </c>
      <c r="CC16" s="184">
        <f t="shared" si="15"/>
        <v>191245279.60999995</v>
      </c>
      <c r="CD16" s="185">
        <f t="shared" si="16"/>
        <v>509921842.74999982</v>
      </c>
      <c r="CE16" s="81"/>
      <c r="CF16" s="91">
        <v>232097228.8500903</v>
      </c>
      <c r="CG16" s="95">
        <v>1839.9824708071942</v>
      </c>
      <c r="CH16" s="92">
        <v>37114582.88991002</v>
      </c>
      <c r="CI16" s="95">
        <v>1922.9357489202641</v>
      </c>
      <c r="CJ16" s="92">
        <v>269211811.74000031</v>
      </c>
      <c r="CK16" s="96">
        <v>1850.9908536736314</v>
      </c>
      <c r="CL16" s="94">
        <v>142123213.47523397</v>
      </c>
      <c r="CM16" s="95">
        <v>261.00833304298493</v>
      </c>
      <c r="CN16" s="92">
        <v>91914691.584765643</v>
      </c>
      <c r="CO16" s="95">
        <v>430.03841928718441</v>
      </c>
      <c r="CP16" s="92">
        <v>234037905.05999961</v>
      </c>
      <c r="CQ16" s="96">
        <v>308.65451731086711</v>
      </c>
      <c r="CR16" s="183">
        <f t="shared" si="17"/>
        <v>374220442.3253243</v>
      </c>
      <c r="CS16" s="184">
        <f t="shared" si="18"/>
        <v>129029274.47467566</v>
      </c>
      <c r="CT16" s="185">
        <f t="shared" si="19"/>
        <v>503249716.79999995</v>
      </c>
      <c r="CU16" s="81"/>
      <c r="CV16" s="94">
        <f>SUM(CV10:CV15)</f>
        <v>1303617695.8130324</v>
      </c>
      <c r="CW16" s="95">
        <f>+CV16/$CV$111</f>
        <v>1951.3715935481555</v>
      </c>
      <c r="CX16" s="92">
        <f>SUM(CX10:CX15)</f>
        <v>186209312.01696789</v>
      </c>
      <c r="CY16" s="95">
        <f>+CX16/$CX$111</f>
        <v>1753.7962045393726</v>
      </c>
      <c r="CZ16" s="92">
        <f t="shared" si="20"/>
        <v>1489827007.8300004</v>
      </c>
      <c r="DA16" s="96">
        <f>+CZ16/$CZ$111</f>
        <v>1924.2767403229291</v>
      </c>
      <c r="DB16" s="94">
        <f>SUM(DB10:DB15)</f>
        <v>828278829.45441186</v>
      </c>
      <c r="DC16" s="95">
        <f>+DB16/$DB$111</f>
        <v>276.7265394326198</v>
      </c>
      <c r="DD16" s="92">
        <f>SUM(DD10:DD15)</f>
        <v>681963142.24250436</v>
      </c>
      <c r="DE16" s="95">
        <f>+DD16/$DD$111</f>
        <v>496.99610270047032</v>
      </c>
      <c r="DF16" s="92">
        <f>SUM(DF10:DF15)</f>
        <v>1510241971.6969166</v>
      </c>
      <c r="DG16" s="96">
        <f>+DF16/$DF$111</f>
        <v>345.96512691624372</v>
      </c>
      <c r="DH16" s="225"/>
      <c r="DI16" s="237" t="s">
        <v>17</v>
      </c>
      <c r="DJ16" s="94">
        <f>SUM(DJ10:DJ15)</f>
        <v>1489827007.8300002</v>
      </c>
      <c r="DK16" s="92">
        <f>SUM(DK10:DK15)</f>
        <v>1510241971.6969166</v>
      </c>
      <c r="DL16" s="93">
        <f>SUM(DL10:DL15)</f>
        <v>3000068979.5269165</v>
      </c>
      <c r="DM16" s="340"/>
      <c r="DN16" s="341"/>
      <c r="DO16" s="342"/>
      <c r="DP16" s="342"/>
    </row>
    <row r="17" spans="1:120" s="65" customFormat="1" ht="15.6">
      <c r="A17" s="73"/>
      <c r="B17" s="73"/>
      <c r="C17" s="82"/>
      <c r="D17" s="83"/>
      <c r="E17" s="84"/>
      <c r="F17" s="84"/>
      <c r="G17" s="84"/>
      <c r="H17" s="84"/>
      <c r="I17" s="85"/>
      <c r="J17" s="86"/>
      <c r="K17" s="84"/>
      <c r="L17" s="84"/>
      <c r="M17" s="84"/>
      <c r="N17" s="84"/>
      <c r="O17" s="85"/>
      <c r="P17" s="186"/>
      <c r="Q17" s="187"/>
      <c r="R17" s="188"/>
      <c r="S17" s="79"/>
      <c r="T17" s="83"/>
      <c r="U17" s="84"/>
      <c r="V17" s="84"/>
      <c r="W17" s="84"/>
      <c r="X17" s="84"/>
      <c r="Y17" s="85"/>
      <c r="Z17" s="86"/>
      <c r="AA17" s="84"/>
      <c r="AB17" s="84"/>
      <c r="AC17" s="84"/>
      <c r="AD17" s="84"/>
      <c r="AE17" s="85"/>
      <c r="AF17" s="186"/>
      <c r="AG17" s="187"/>
      <c r="AH17" s="188"/>
      <c r="AI17" s="81"/>
      <c r="AJ17" s="83"/>
      <c r="AK17" s="84"/>
      <c r="AL17" s="84"/>
      <c r="AM17" s="84"/>
      <c r="AN17" s="84"/>
      <c r="AO17" s="85"/>
      <c r="AP17" s="86"/>
      <c r="AQ17" s="84"/>
      <c r="AR17" s="84"/>
      <c r="AS17" s="84"/>
      <c r="AT17" s="84"/>
      <c r="AU17" s="85"/>
      <c r="AV17" s="186"/>
      <c r="AW17" s="187"/>
      <c r="AX17" s="188"/>
      <c r="AY17" s="81"/>
      <c r="AZ17" s="83"/>
      <c r="BA17" s="84"/>
      <c r="BB17" s="84"/>
      <c r="BC17" s="84"/>
      <c r="BD17" s="84"/>
      <c r="BE17" s="85"/>
      <c r="BF17" s="86"/>
      <c r="BG17" s="84"/>
      <c r="BH17" s="84"/>
      <c r="BI17" s="84"/>
      <c r="BJ17" s="84"/>
      <c r="BK17" s="85"/>
      <c r="BL17" s="186"/>
      <c r="BM17" s="187"/>
      <c r="BN17" s="188"/>
      <c r="BO17" s="81"/>
      <c r="BP17" s="83"/>
      <c r="BQ17" s="84"/>
      <c r="BR17" s="84"/>
      <c r="BS17" s="84"/>
      <c r="BT17" s="84"/>
      <c r="BU17" s="85"/>
      <c r="BV17" s="86"/>
      <c r="BW17" s="84"/>
      <c r="BX17" s="84"/>
      <c r="BY17" s="84"/>
      <c r="BZ17" s="84"/>
      <c r="CA17" s="85"/>
      <c r="CB17" s="186"/>
      <c r="CC17" s="187"/>
      <c r="CD17" s="188"/>
      <c r="CE17" s="81"/>
      <c r="CF17" s="83"/>
      <c r="CG17" s="84"/>
      <c r="CH17" s="84"/>
      <c r="CI17" s="84"/>
      <c r="CJ17" s="84"/>
      <c r="CK17" s="85"/>
      <c r="CL17" s="86"/>
      <c r="CM17" s="84"/>
      <c r="CN17" s="84"/>
      <c r="CO17" s="84"/>
      <c r="CP17" s="84"/>
      <c r="CQ17" s="85"/>
      <c r="CR17" s="186"/>
      <c r="CS17" s="187"/>
      <c r="CT17" s="188"/>
      <c r="CU17" s="81"/>
      <c r="CV17" s="86"/>
      <c r="CW17" s="84"/>
      <c r="CX17" s="87"/>
      <c r="CY17" s="87"/>
      <c r="CZ17" s="84"/>
      <c r="DA17" s="88"/>
      <c r="DB17" s="98"/>
      <c r="DC17" s="87"/>
      <c r="DD17" s="87"/>
      <c r="DE17" s="87"/>
      <c r="DF17" s="87"/>
      <c r="DG17" s="88"/>
      <c r="DH17" s="224"/>
      <c r="DI17" s="237"/>
      <c r="DJ17" s="86"/>
      <c r="DK17" s="84"/>
      <c r="DL17" s="85"/>
      <c r="DM17"/>
    </row>
    <row r="18" spans="1:120" s="65" customFormat="1" ht="15.6">
      <c r="A18" s="72" t="s">
        <v>18</v>
      </c>
      <c r="B18" s="73"/>
      <c r="C18" s="82"/>
      <c r="D18" s="83"/>
      <c r="E18" s="84"/>
      <c r="F18" s="84"/>
      <c r="G18" s="84"/>
      <c r="H18" s="84"/>
      <c r="I18" s="85"/>
      <c r="J18" s="86"/>
      <c r="K18" s="84"/>
      <c r="L18" s="84"/>
      <c r="M18" s="84"/>
      <c r="N18" s="84"/>
      <c r="O18" s="85"/>
      <c r="P18" s="186"/>
      <c r="Q18" s="187"/>
      <c r="R18" s="188"/>
      <c r="S18" s="79"/>
      <c r="T18" s="83"/>
      <c r="U18" s="84"/>
      <c r="V18" s="84"/>
      <c r="W18" s="84"/>
      <c r="X18" s="84"/>
      <c r="Y18" s="85"/>
      <c r="Z18" s="86"/>
      <c r="AA18" s="84"/>
      <c r="AB18" s="84"/>
      <c r="AC18" s="84"/>
      <c r="AD18" s="84"/>
      <c r="AE18" s="85"/>
      <c r="AF18" s="186"/>
      <c r="AG18" s="187"/>
      <c r="AH18" s="188"/>
      <c r="AI18" s="81"/>
      <c r="AJ18" s="83"/>
      <c r="AK18" s="84"/>
      <c r="AL18" s="84"/>
      <c r="AM18" s="84"/>
      <c r="AN18" s="84"/>
      <c r="AO18" s="85"/>
      <c r="AP18" s="86"/>
      <c r="AQ18" s="84"/>
      <c r="AR18" s="84"/>
      <c r="AS18" s="84"/>
      <c r="AT18" s="84"/>
      <c r="AU18" s="85"/>
      <c r="AV18" s="186"/>
      <c r="AW18" s="187"/>
      <c r="AX18" s="188"/>
      <c r="AY18" s="81"/>
      <c r="AZ18" s="83"/>
      <c r="BA18" s="84"/>
      <c r="BB18" s="84"/>
      <c r="BC18" s="84"/>
      <c r="BD18" s="84"/>
      <c r="BE18" s="85"/>
      <c r="BF18" s="86"/>
      <c r="BG18" s="84"/>
      <c r="BH18" s="84"/>
      <c r="BI18" s="84"/>
      <c r="BJ18" s="84"/>
      <c r="BK18" s="85"/>
      <c r="BL18" s="186"/>
      <c r="BM18" s="187"/>
      <c r="BN18" s="188"/>
      <c r="BO18" s="81"/>
      <c r="BP18" s="83"/>
      <c r="BQ18" s="84"/>
      <c r="BR18" s="84"/>
      <c r="BS18" s="84"/>
      <c r="BT18" s="84"/>
      <c r="BU18" s="85"/>
      <c r="BV18" s="86"/>
      <c r="BW18" s="84"/>
      <c r="BX18" s="84"/>
      <c r="BY18" s="84"/>
      <c r="BZ18" s="84"/>
      <c r="CA18" s="85"/>
      <c r="CB18" s="186"/>
      <c r="CC18" s="187"/>
      <c r="CD18" s="188"/>
      <c r="CE18" s="81"/>
      <c r="CF18" s="83"/>
      <c r="CG18" s="84"/>
      <c r="CH18" s="84"/>
      <c r="CI18" s="84"/>
      <c r="CJ18" s="84"/>
      <c r="CK18" s="85"/>
      <c r="CL18" s="86"/>
      <c r="CM18" s="84"/>
      <c r="CN18" s="84"/>
      <c r="CO18" s="84"/>
      <c r="CP18" s="84"/>
      <c r="CQ18" s="85"/>
      <c r="CR18" s="186"/>
      <c r="CS18" s="187"/>
      <c r="CT18" s="188"/>
      <c r="CU18" s="81"/>
      <c r="CV18" s="86"/>
      <c r="CW18" s="84"/>
      <c r="CX18" s="87"/>
      <c r="CY18" s="87"/>
      <c r="CZ18" s="84"/>
      <c r="DA18" s="88"/>
      <c r="DB18" s="98"/>
      <c r="DC18" s="87"/>
      <c r="DD18" s="87"/>
      <c r="DE18" s="87"/>
      <c r="DF18" s="87"/>
      <c r="DG18" s="88"/>
      <c r="DH18" s="224"/>
      <c r="DI18" s="236" t="s">
        <v>18</v>
      </c>
      <c r="DJ18" s="86"/>
      <c r="DK18" s="84"/>
      <c r="DL18" s="85"/>
      <c r="DM18"/>
    </row>
    <row r="19" spans="1:120" s="65" customFormat="1" ht="15.6">
      <c r="A19" s="72"/>
      <c r="B19" s="99" t="s">
        <v>19</v>
      </c>
      <c r="C19" s="82"/>
      <c r="D19" s="83"/>
      <c r="E19" s="84"/>
      <c r="F19" s="84"/>
      <c r="G19" s="84"/>
      <c r="H19" s="84"/>
      <c r="I19" s="85"/>
      <c r="J19" s="86"/>
      <c r="K19" s="84"/>
      <c r="L19" s="84"/>
      <c r="M19" s="84"/>
      <c r="N19" s="84"/>
      <c r="O19" s="85"/>
      <c r="P19" s="186"/>
      <c r="Q19" s="187"/>
      <c r="R19" s="188"/>
      <c r="S19" s="79"/>
      <c r="T19" s="83"/>
      <c r="U19" s="84"/>
      <c r="V19" s="84"/>
      <c r="W19" s="84"/>
      <c r="X19" s="84"/>
      <c r="Y19" s="85"/>
      <c r="Z19" s="86"/>
      <c r="AA19" s="84"/>
      <c r="AB19" s="84"/>
      <c r="AC19" s="84"/>
      <c r="AD19" s="84"/>
      <c r="AE19" s="85"/>
      <c r="AF19" s="186"/>
      <c r="AG19" s="187"/>
      <c r="AH19" s="188"/>
      <c r="AI19" s="81"/>
      <c r="AJ19" s="83"/>
      <c r="AK19" s="84"/>
      <c r="AL19" s="84"/>
      <c r="AM19" s="84"/>
      <c r="AN19" s="84"/>
      <c r="AO19" s="85"/>
      <c r="AP19" s="86"/>
      <c r="AQ19" s="84"/>
      <c r="AR19" s="84"/>
      <c r="AS19" s="84"/>
      <c r="AT19" s="84"/>
      <c r="AU19" s="85"/>
      <c r="AV19" s="186"/>
      <c r="AW19" s="187"/>
      <c r="AX19" s="188"/>
      <c r="AY19" s="81"/>
      <c r="AZ19" s="83"/>
      <c r="BA19" s="84"/>
      <c r="BB19" s="84"/>
      <c r="BC19" s="84"/>
      <c r="BD19" s="84"/>
      <c r="BE19" s="85"/>
      <c r="BF19" s="86"/>
      <c r="BG19" s="84"/>
      <c r="BH19" s="84"/>
      <c r="BI19" s="84"/>
      <c r="BJ19" s="84"/>
      <c r="BK19" s="85"/>
      <c r="BL19" s="186"/>
      <c r="BM19" s="187"/>
      <c r="BN19" s="188"/>
      <c r="BO19" s="81"/>
      <c r="BP19" s="83"/>
      <c r="BQ19" s="84"/>
      <c r="BR19" s="84"/>
      <c r="BS19" s="84"/>
      <c r="BT19" s="84"/>
      <c r="BU19" s="85"/>
      <c r="BV19" s="86"/>
      <c r="BW19" s="84"/>
      <c r="BX19" s="84"/>
      <c r="BY19" s="84"/>
      <c r="BZ19" s="84"/>
      <c r="CA19" s="85"/>
      <c r="CB19" s="186"/>
      <c r="CC19" s="187"/>
      <c r="CD19" s="188"/>
      <c r="CE19" s="81"/>
      <c r="CF19" s="83"/>
      <c r="CG19" s="84"/>
      <c r="CH19" s="84"/>
      <c r="CI19" s="84"/>
      <c r="CJ19" s="84"/>
      <c r="CK19" s="85"/>
      <c r="CL19" s="86"/>
      <c r="CM19" s="84"/>
      <c r="CN19" s="84"/>
      <c r="CO19" s="84"/>
      <c r="CP19" s="84"/>
      <c r="CQ19" s="85"/>
      <c r="CR19" s="186"/>
      <c r="CS19" s="187"/>
      <c r="CT19" s="188"/>
      <c r="CU19" s="81"/>
      <c r="CV19" s="86"/>
      <c r="CW19" s="84"/>
      <c r="CX19" s="87"/>
      <c r="CY19" s="87"/>
      <c r="CZ19" s="84"/>
      <c r="DA19" s="88"/>
      <c r="DB19" s="98"/>
      <c r="DC19" s="87"/>
      <c r="DD19" s="87"/>
      <c r="DE19" s="87"/>
      <c r="DF19" s="87"/>
      <c r="DG19" s="88"/>
      <c r="DH19" s="224"/>
      <c r="DI19" s="239" t="s">
        <v>19</v>
      </c>
      <c r="DJ19" s="86"/>
      <c r="DK19" s="84"/>
      <c r="DL19" s="85"/>
      <c r="DM19"/>
    </row>
    <row r="20" spans="1:120" s="65" customFormat="1" ht="15.6">
      <c r="A20" s="73">
        <v>8</v>
      </c>
      <c r="B20" s="73" t="s">
        <v>20</v>
      </c>
      <c r="C20" s="82"/>
      <c r="D20" s="83">
        <v>0</v>
      </c>
      <c r="E20" s="87">
        <v>0</v>
      </c>
      <c r="F20" s="84">
        <v>0</v>
      </c>
      <c r="G20" s="87">
        <v>0</v>
      </c>
      <c r="H20" s="84">
        <v>0</v>
      </c>
      <c r="I20" s="88">
        <v>0</v>
      </c>
      <c r="J20" s="86">
        <v>0</v>
      </c>
      <c r="K20" s="87">
        <v>0</v>
      </c>
      <c r="L20" s="84">
        <v>0</v>
      </c>
      <c r="M20" s="87">
        <v>0</v>
      </c>
      <c r="N20" s="84">
        <v>0</v>
      </c>
      <c r="O20" s="88">
        <v>0</v>
      </c>
      <c r="P20" s="177">
        <f t="shared" ref="P20:P63" si="27">+D20+J20</f>
        <v>0</v>
      </c>
      <c r="Q20" s="178">
        <f t="shared" ref="Q20:Q63" si="28">+F20+L20</f>
        <v>0</v>
      </c>
      <c r="R20" s="179">
        <f t="shared" ref="R20:R63" si="29">+P20+Q20</f>
        <v>0</v>
      </c>
      <c r="S20" s="79"/>
      <c r="T20" s="83">
        <v>1912738.1627004049</v>
      </c>
      <c r="U20" s="87">
        <v>10.104375971750388</v>
      </c>
      <c r="V20" s="84">
        <v>11553.795141890714</v>
      </c>
      <c r="W20" s="87">
        <v>0.37422410902023429</v>
      </c>
      <c r="X20" s="84">
        <v>1924291.9578422955</v>
      </c>
      <c r="Y20" s="88">
        <v>8.7399485758511322</v>
      </c>
      <c r="Z20" s="86">
        <v>0</v>
      </c>
      <c r="AA20" s="87">
        <v>0</v>
      </c>
      <c r="AB20" s="84">
        <v>0</v>
      </c>
      <c r="AC20" s="87">
        <v>0</v>
      </c>
      <c r="AD20" s="84">
        <v>0</v>
      </c>
      <c r="AE20" s="88">
        <v>0</v>
      </c>
      <c r="AF20" s="177">
        <f t="shared" ref="AF20:AF63" si="30">+T20+Z20</f>
        <v>1912738.1627004049</v>
      </c>
      <c r="AG20" s="178">
        <f t="shared" ref="AG20:AG63" si="31">+V20+AB20</f>
        <v>11553.795141890714</v>
      </c>
      <c r="AH20" s="179">
        <f t="shared" ref="AH20:AH63" si="32">+AF20+AG20</f>
        <v>1924291.9578422955</v>
      </c>
      <c r="AI20" s="81"/>
      <c r="AJ20" s="83">
        <v>53692.020610376145</v>
      </c>
      <c r="AK20" s="87">
        <v>0.85225429540279596</v>
      </c>
      <c r="AL20" s="84">
        <v>-46.297628255764607</v>
      </c>
      <c r="AM20" s="87">
        <v>-4.0715529202149858E-3</v>
      </c>
      <c r="AN20" s="84">
        <v>53645.72298212038</v>
      </c>
      <c r="AO20" s="88">
        <v>0.72132582568636139</v>
      </c>
      <c r="AP20" s="86">
        <v>0</v>
      </c>
      <c r="AQ20" s="87">
        <v>0</v>
      </c>
      <c r="AR20" s="84">
        <v>0</v>
      </c>
      <c r="AS20" s="87">
        <v>0</v>
      </c>
      <c r="AT20" s="84">
        <v>0</v>
      </c>
      <c r="AU20" s="88">
        <v>0</v>
      </c>
      <c r="AV20" s="177">
        <f t="shared" ref="AV20:AV63" si="33">+AJ20+AP20</f>
        <v>53692.020610376145</v>
      </c>
      <c r="AW20" s="178">
        <f t="shared" ref="AW20:AW63" si="34">+AL20+AR20</f>
        <v>-46.297628255764607</v>
      </c>
      <c r="AX20" s="179">
        <f t="shared" ref="AX20:AX63" si="35">+AV20+AW20</f>
        <v>53645.72298212038</v>
      </c>
      <c r="AY20" s="81"/>
      <c r="AZ20" s="83">
        <v>53646.977471498089</v>
      </c>
      <c r="BA20" s="87">
        <v>0.4905135593403806</v>
      </c>
      <c r="BB20" s="84">
        <v>0</v>
      </c>
      <c r="BC20" s="87">
        <v>0</v>
      </c>
      <c r="BD20" s="84">
        <v>53646.977471498089</v>
      </c>
      <c r="BE20" s="88">
        <v>0.41969080752198779</v>
      </c>
      <c r="BF20" s="86">
        <v>0</v>
      </c>
      <c r="BG20" s="87">
        <v>0</v>
      </c>
      <c r="BH20" s="84">
        <v>0</v>
      </c>
      <c r="BI20" s="87">
        <v>0</v>
      </c>
      <c r="BJ20" s="84">
        <v>0</v>
      </c>
      <c r="BK20" s="88">
        <v>0</v>
      </c>
      <c r="BL20" s="177">
        <f t="shared" ref="BL20:BL63" si="36">+AZ20+BF20</f>
        <v>53646.977471498089</v>
      </c>
      <c r="BM20" s="178">
        <f t="shared" ref="BM20:BM63" si="37">+BB20+BH20</f>
        <v>0</v>
      </c>
      <c r="BN20" s="179">
        <f t="shared" ref="BN20:BN63" si="38">+BL20+BM20</f>
        <v>53646.977471498089</v>
      </c>
      <c r="BO20" s="81"/>
      <c r="BP20" s="83">
        <v>141059.50062593594</v>
      </c>
      <c r="BQ20" s="87">
        <v>1.7908451588347396</v>
      </c>
      <c r="BR20" s="84">
        <v>2138.6926689718803</v>
      </c>
      <c r="BS20" s="87">
        <v>0.18928158854517038</v>
      </c>
      <c r="BT20" s="84">
        <v>143198.1932949078</v>
      </c>
      <c r="BU20" s="88">
        <v>1.5899250915429552</v>
      </c>
      <c r="BV20" s="86">
        <v>0</v>
      </c>
      <c r="BW20" s="87">
        <v>0</v>
      </c>
      <c r="BX20" s="84">
        <v>0</v>
      </c>
      <c r="BY20" s="87">
        <v>0</v>
      </c>
      <c r="BZ20" s="84">
        <v>0</v>
      </c>
      <c r="CA20" s="88">
        <v>0</v>
      </c>
      <c r="CB20" s="177">
        <f t="shared" ref="CB20:CB63" si="39">+BP20+BV20</f>
        <v>141059.50062593594</v>
      </c>
      <c r="CC20" s="178">
        <f t="shared" ref="CC20:CC63" si="40">+BR20+BX20</f>
        <v>2138.6926689718803</v>
      </c>
      <c r="CD20" s="179">
        <f t="shared" ref="CD20:CD63" si="41">+CB20+CC20</f>
        <v>143198.1932949078</v>
      </c>
      <c r="CE20" s="81"/>
      <c r="CF20" s="83">
        <v>179152.85807570539</v>
      </c>
      <c r="CG20" s="87">
        <v>1.4202587428013524</v>
      </c>
      <c r="CH20" s="84">
        <v>0</v>
      </c>
      <c r="CI20" s="87">
        <v>0</v>
      </c>
      <c r="CJ20" s="84">
        <v>179152.85807570539</v>
      </c>
      <c r="CK20" s="88">
        <v>1.2317821404800908</v>
      </c>
      <c r="CL20" s="86">
        <v>0</v>
      </c>
      <c r="CM20" s="87">
        <v>0</v>
      </c>
      <c r="CN20" s="84">
        <v>0</v>
      </c>
      <c r="CO20" s="87">
        <v>0</v>
      </c>
      <c r="CP20" s="84">
        <v>0</v>
      </c>
      <c r="CQ20" s="88">
        <v>0</v>
      </c>
      <c r="CR20" s="177">
        <f t="shared" ref="CR20:CR63" si="42">+CF20+CL20</f>
        <v>179152.85807570539</v>
      </c>
      <c r="CS20" s="178">
        <f t="shared" ref="CS20:CS63" si="43">+CH20+CN20</f>
        <v>0</v>
      </c>
      <c r="CT20" s="179">
        <f t="shared" ref="CT20:CT63" si="44">+CR20+CS20</f>
        <v>179152.85807570539</v>
      </c>
      <c r="CU20" s="81"/>
      <c r="CV20" s="86">
        <f t="shared" ref="CV20:CV60" si="45">+D20+T20+AJ20+AZ20+BP20+CF20</f>
        <v>2340289.5194839207</v>
      </c>
      <c r="CW20" s="87">
        <f t="shared" ref="CW20:CW63" si="46">+CV20/$CV$111</f>
        <v>3.5031547237100114</v>
      </c>
      <c r="CX20" s="87">
        <f t="shared" ref="CX20:CX60" si="47">+F20+V20+AL20+BB20+BR20+CH20</f>
        <v>13646.19018260683</v>
      </c>
      <c r="CY20" s="87">
        <f t="shared" ref="CY20:CY63" si="48">+CX20/$CX$111</f>
        <v>0.12852545498099205</v>
      </c>
      <c r="CZ20" s="84">
        <f t="shared" ref="CZ20:CZ63" si="49">+CV20+CX20</f>
        <v>2353935.7096665273</v>
      </c>
      <c r="DA20" s="88">
        <f t="shared" ref="DA20:DA63" si="50">+CZ20/$CZ$111</f>
        <v>3.0403689223787436</v>
      </c>
      <c r="DB20" s="86">
        <f t="shared" ref="DB20:DB60" si="51">+J20+Z20+AP20+BF20+BV20+CL20</f>
        <v>0</v>
      </c>
      <c r="DC20" s="87">
        <f t="shared" ref="DC20:DC63" si="52">+DB20/$DB$111</f>
        <v>0</v>
      </c>
      <c r="DD20" s="84">
        <f t="shared" ref="DD20:DD60" si="53">+L20+AB20+AR20+BH20+BX20+CN20</f>
        <v>0</v>
      </c>
      <c r="DE20" s="87">
        <f t="shared" ref="DE20:DE63" si="54">+DD20/$DD$111</f>
        <v>0</v>
      </c>
      <c r="DF20" s="84">
        <f t="shared" ref="DF20:DF60" si="55">+DB20+DD20</f>
        <v>0</v>
      </c>
      <c r="DG20" s="88">
        <f t="shared" ref="DG20:DG63" si="56">+DF20/$DF$111</f>
        <v>0</v>
      </c>
      <c r="DH20" s="224"/>
      <c r="DI20" s="237" t="s">
        <v>20</v>
      </c>
      <c r="DJ20" s="86">
        <f t="shared" ref="DJ20:DJ60" si="57">+CZ20</f>
        <v>2353935.7096665273</v>
      </c>
      <c r="DK20" s="84">
        <f t="shared" ref="DK20:DK60" si="58">+DF20</f>
        <v>0</v>
      </c>
      <c r="DL20" s="85">
        <f t="shared" ref="DL20:DL62" si="59">+DJ20+DK20</f>
        <v>2353935.7096665273</v>
      </c>
      <c r="DM20" s="337"/>
      <c r="DN20" s="338"/>
      <c r="DO20" s="339"/>
      <c r="DP20" s="339"/>
    </row>
    <row r="21" spans="1:120" s="65" customFormat="1" ht="15.6">
      <c r="A21" s="73">
        <v>9</v>
      </c>
      <c r="B21" s="73" t="s">
        <v>21</v>
      </c>
      <c r="C21" s="82"/>
      <c r="D21" s="83">
        <v>822082.06</v>
      </c>
      <c r="E21" s="87">
        <v>8.101166372675582</v>
      </c>
      <c r="F21" s="84">
        <v>1021124.5800000001</v>
      </c>
      <c r="G21" s="87">
        <v>68.651645824929417</v>
      </c>
      <c r="H21" s="84">
        <v>1843206.6400000001</v>
      </c>
      <c r="I21" s="88">
        <v>15.841777380512417</v>
      </c>
      <c r="J21" s="86">
        <v>1355331.68</v>
      </c>
      <c r="K21" s="87">
        <v>5.1531172722157166</v>
      </c>
      <c r="L21" s="84">
        <v>4663283.18</v>
      </c>
      <c r="M21" s="87">
        <v>21.702710835803806</v>
      </c>
      <c r="N21" s="84">
        <v>6018614.8599999994</v>
      </c>
      <c r="O21" s="88">
        <v>12.594327188872589</v>
      </c>
      <c r="P21" s="177">
        <f t="shared" si="27"/>
        <v>2177413.7400000002</v>
      </c>
      <c r="Q21" s="178">
        <f t="shared" si="28"/>
        <v>5684407.7599999998</v>
      </c>
      <c r="R21" s="179">
        <f t="shared" si="29"/>
        <v>7861821.5</v>
      </c>
      <c r="S21" s="79"/>
      <c r="T21" s="83">
        <v>1850044.0733866165</v>
      </c>
      <c r="U21" s="87">
        <v>9.7731834112701481</v>
      </c>
      <c r="V21" s="84">
        <v>2465041.2860879833</v>
      </c>
      <c r="W21" s="87">
        <v>79.841979856448248</v>
      </c>
      <c r="X21" s="84">
        <v>4315085.3594745994</v>
      </c>
      <c r="Y21" s="88">
        <v>19.598701739887904</v>
      </c>
      <c r="Z21" s="86">
        <v>1729431.5833431254</v>
      </c>
      <c r="AA21" s="87">
        <v>1.9922096884762228</v>
      </c>
      <c r="AB21" s="84">
        <v>4019691.0409704912</v>
      </c>
      <c r="AC21" s="87">
        <v>14.477599562651013</v>
      </c>
      <c r="AD21" s="84">
        <v>5749122.6243136171</v>
      </c>
      <c r="AE21" s="88">
        <v>5.0177978318367087</v>
      </c>
      <c r="AF21" s="177">
        <f t="shared" si="30"/>
        <v>3579475.656729742</v>
      </c>
      <c r="AG21" s="178">
        <f t="shared" si="31"/>
        <v>6484732.3270584745</v>
      </c>
      <c r="AH21" s="179">
        <f t="shared" si="32"/>
        <v>10064207.983788216</v>
      </c>
      <c r="AI21" s="81"/>
      <c r="AJ21" s="83">
        <v>742503.21138862404</v>
      </c>
      <c r="AK21" s="87">
        <v>11.785765260136889</v>
      </c>
      <c r="AL21" s="84">
        <v>1032360.7460009013</v>
      </c>
      <c r="AM21" s="87">
        <v>90.788914431527687</v>
      </c>
      <c r="AN21" s="84">
        <v>1774863.9573895254</v>
      </c>
      <c r="AO21" s="88">
        <v>23.865000569973851</v>
      </c>
      <c r="AP21" s="86">
        <v>952041.07880395988</v>
      </c>
      <c r="AQ21" s="87">
        <v>7.9361226278432504</v>
      </c>
      <c r="AR21" s="84">
        <v>2994655.4771144902</v>
      </c>
      <c r="AS21" s="87">
        <v>27.174732097227679</v>
      </c>
      <c r="AT21" s="84">
        <v>3946696.55591845</v>
      </c>
      <c r="AU21" s="88">
        <v>17.147397956745653</v>
      </c>
      <c r="AV21" s="177">
        <f t="shared" si="33"/>
        <v>1694544.290192584</v>
      </c>
      <c r="AW21" s="178">
        <f t="shared" si="34"/>
        <v>4027016.2231153916</v>
      </c>
      <c r="AX21" s="179">
        <f t="shared" si="35"/>
        <v>5721560.5133079756</v>
      </c>
      <c r="AY21" s="81"/>
      <c r="AZ21" s="83">
        <v>1724011.348479466</v>
      </c>
      <c r="BA21" s="87">
        <v>15.763254198899743</v>
      </c>
      <c r="BB21" s="84">
        <v>1148194.382817219</v>
      </c>
      <c r="BC21" s="87">
        <v>62.212526160447496</v>
      </c>
      <c r="BD21" s="84">
        <v>2872205.7312966851</v>
      </c>
      <c r="BE21" s="88">
        <v>22.469827743373244</v>
      </c>
      <c r="BF21" s="86">
        <v>4403577.4275444178</v>
      </c>
      <c r="BG21" s="87">
        <v>8.2786149614876194</v>
      </c>
      <c r="BH21" s="84">
        <v>3729166.9560489091</v>
      </c>
      <c r="BI21" s="87">
        <v>17.91516478450837</v>
      </c>
      <c r="BJ21" s="84">
        <v>8132744.3835933264</v>
      </c>
      <c r="BK21" s="88">
        <v>10.98902196061951</v>
      </c>
      <c r="BL21" s="177">
        <f t="shared" si="36"/>
        <v>6127588.7760238834</v>
      </c>
      <c r="BM21" s="178">
        <f t="shared" si="37"/>
        <v>4877361.3388661277</v>
      </c>
      <c r="BN21" s="179">
        <f t="shared" si="38"/>
        <v>11004950.114890011</v>
      </c>
      <c r="BO21" s="81"/>
      <c r="BP21" s="83">
        <v>1342194.3545375573</v>
      </c>
      <c r="BQ21" s="87">
        <v>17.040059346395793</v>
      </c>
      <c r="BR21" s="84">
        <v>3176006.5250310428</v>
      </c>
      <c r="BS21" s="87">
        <v>281.08739933012151</v>
      </c>
      <c r="BT21" s="84">
        <v>4518200.8795686001</v>
      </c>
      <c r="BU21" s="88">
        <v>50.165444002937846</v>
      </c>
      <c r="BV21" s="86">
        <v>6865179.4189399071</v>
      </c>
      <c r="BW21" s="87">
        <v>10.31394655357915</v>
      </c>
      <c r="BX21" s="84">
        <v>14813545.6093907</v>
      </c>
      <c r="BY21" s="87">
        <v>42.621917007543225</v>
      </c>
      <c r="BZ21" s="84">
        <v>21678725.028330609</v>
      </c>
      <c r="CA21" s="88">
        <v>21.396758544234686</v>
      </c>
      <c r="CB21" s="177">
        <f t="shared" si="39"/>
        <v>8207373.7734774649</v>
      </c>
      <c r="CC21" s="178">
        <f t="shared" si="40"/>
        <v>17989552.134421743</v>
      </c>
      <c r="CD21" s="179">
        <f t="shared" si="41"/>
        <v>26196925.907899208</v>
      </c>
      <c r="CE21" s="81"/>
      <c r="CF21" s="83">
        <v>1653926.6621470626</v>
      </c>
      <c r="CG21" s="87">
        <v>13.111729430930962</v>
      </c>
      <c r="CH21" s="84">
        <v>1443397.4716085659</v>
      </c>
      <c r="CI21" s="87">
        <v>74.783558966300504</v>
      </c>
      <c r="CJ21" s="84">
        <v>3097324.1337556285</v>
      </c>
      <c r="CK21" s="88">
        <v>21.295940194411713</v>
      </c>
      <c r="CL21" s="86">
        <v>2430226.4431219418</v>
      </c>
      <c r="CM21" s="87">
        <v>4.4630946439075103</v>
      </c>
      <c r="CN21" s="84">
        <v>4267136.46617107</v>
      </c>
      <c r="CO21" s="87">
        <v>19.964519155271315</v>
      </c>
      <c r="CP21" s="84">
        <v>6697362.9092930118</v>
      </c>
      <c r="CQ21" s="88">
        <v>8.8326346772484765</v>
      </c>
      <c r="CR21" s="177">
        <f t="shared" si="42"/>
        <v>4084153.1052690046</v>
      </c>
      <c r="CS21" s="178">
        <f t="shared" si="43"/>
        <v>5710533.9377796361</v>
      </c>
      <c r="CT21" s="179">
        <f t="shared" si="44"/>
        <v>9794687.0430486407</v>
      </c>
      <c r="CU21" s="81"/>
      <c r="CV21" s="86">
        <f t="shared" si="45"/>
        <v>8134761.709939328</v>
      </c>
      <c r="CW21" s="87">
        <f t="shared" si="46"/>
        <v>12.17683909327317</v>
      </c>
      <c r="CX21" s="87">
        <f t="shared" si="47"/>
        <v>10286124.991545713</v>
      </c>
      <c r="CY21" s="87">
        <f t="shared" si="48"/>
        <v>96.878973313357307</v>
      </c>
      <c r="CZ21" s="84">
        <f t="shared" si="49"/>
        <v>18420886.701485042</v>
      </c>
      <c r="DA21" s="88">
        <f t="shared" si="50"/>
        <v>23.792617283413058</v>
      </c>
      <c r="DB21" s="86">
        <f t="shared" si="51"/>
        <v>17735787.631753352</v>
      </c>
      <c r="DC21" s="87">
        <f t="shared" si="52"/>
        <v>5.9254962953476005</v>
      </c>
      <c r="DD21" s="84">
        <f t="shared" si="53"/>
        <v>34487478.729695663</v>
      </c>
      <c r="DE21" s="87">
        <f t="shared" si="54"/>
        <v>25.133532091282905</v>
      </c>
      <c r="DF21" s="84">
        <f t="shared" si="55"/>
        <v>52223266.361449018</v>
      </c>
      <c r="DG21" s="88">
        <f t="shared" si="56"/>
        <v>11.9632676837996</v>
      </c>
      <c r="DH21" s="224"/>
      <c r="DI21" s="237" t="s">
        <v>21</v>
      </c>
      <c r="DJ21" s="86">
        <f t="shared" si="57"/>
        <v>18420886.701485042</v>
      </c>
      <c r="DK21" s="84">
        <f t="shared" si="58"/>
        <v>52223266.361449018</v>
      </c>
      <c r="DL21" s="85">
        <f t="shared" si="59"/>
        <v>70644153.062934056</v>
      </c>
      <c r="DM21" s="337"/>
      <c r="DN21" s="338"/>
      <c r="DO21" s="339"/>
      <c r="DP21" s="339"/>
    </row>
    <row r="22" spans="1:120" s="65" customFormat="1" ht="15.6">
      <c r="A22" s="73">
        <v>10</v>
      </c>
      <c r="B22" s="73" t="s">
        <v>22</v>
      </c>
      <c r="C22" s="82"/>
      <c r="D22" s="83">
        <v>19.62</v>
      </c>
      <c r="E22" s="87">
        <v>1.933443046207515E-4</v>
      </c>
      <c r="F22" s="84">
        <v>0</v>
      </c>
      <c r="G22" s="87">
        <v>0</v>
      </c>
      <c r="H22" s="84">
        <v>19.62</v>
      </c>
      <c r="I22" s="88">
        <v>1.686276869128757E-4</v>
      </c>
      <c r="J22" s="86">
        <v>5224.8999999999996</v>
      </c>
      <c r="K22" s="87">
        <v>1.9865633507216398E-2</v>
      </c>
      <c r="L22" s="84">
        <v>965.8599999999999</v>
      </c>
      <c r="M22" s="87">
        <v>4.4950691345039574E-3</v>
      </c>
      <c r="N22" s="84">
        <v>6190.7599999999993</v>
      </c>
      <c r="O22" s="88">
        <v>1.2954551637116197E-2</v>
      </c>
      <c r="P22" s="177">
        <f t="shared" si="27"/>
        <v>5244.5199999999995</v>
      </c>
      <c r="Q22" s="178">
        <f t="shared" si="28"/>
        <v>965.8599999999999</v>
      </c>
      <c r="R22" s="179">
        <f t="shared" si="29"/>
        <v>6210.3799999999992</v>
      </c>
      <c r="S22" s="79"/>
      <c r="T22" s="83">
        <v>12162.654751499591</v>
      </c>
      <c r="U22" s="87">
        <v>6.4251364258996871E-2</v>
      </c>
      <c r="V22" s="84">
        <v>62.03519570600605</v>
      </c>
      <c r="W22" s="87">
        <v>2.0093021865001635E-3</v>
      </c>
      <c r="X22" s="84">
        <v>12224.689947205597</v>
      </c>
      <c r="Y22" s="88">
        <v>5.5523363312344885E-2</v>
      </c>
      <c r="Z22" s="86">
        <v>29592.880360968658</v>
      </c>
      <c r="AA22" s="87">
        <v>3.4089364119900295E-2</v>
      </c>
      <c r="AB22" s="84">
        <v>65067.487619090258</v>
      </c>
      <c r="AC22" s="87">
        <v>0.23435160083087012</v>
      </c>
      <c r="AD22" s="84">
        <v>94660.367980058916</v>
      </c>
      <c r="AE22" s="88">
        <v>8.2618969928113656E-2</v>
      </c>
      <c r="AF22" s="177">
        <f t="shared" si="30"/>
        <v>41755.535112468249</v>
      </c>
      <c r="AG22" s="178">
        <f t="shared" si="31"/>
        <v>65129.522814796263</v>
      </c>
      <c r="AH22" s="179">
        <f t="shared" si="32"/>
        <v>106885.05792726451</v>
      </c>
      <c r="AI22" s="81"/>
      <c r="AJ22" s="83">
        <v>813.37114954773142</v>
      </c>
      <c r="AK22" s="87">
        <v>1.2910653167424308E-2</v>
      </c>
      <c r="AL22" s="84">
        <v>171.43267218247817</v>
      </c>
      <c r="AM22" s="87">
        <v>1.5076305705960616E-2</v>
      </c>
      <c r="AN22" s="84">
        <v>984.80382173020962</v>
      </c>
      <c r="AO22" s="88">
        <v>1.3241771950494273E-2</v>
      </c>
      <c r="AP22" s="86">
        <v>15768.636060586487</v>
      </c>
      <c r="AQ22" s="87">
        <v>0.13144582963569174</v>
      </c>
      <c r="AR22" s="84">
        <v>465.77951109431444</v>
      </c>
      <c r="AS22" s="87">
        <v>4.2266743293494962E-3</v>
      </c>
      <c r="AT22" s="84">
        <v>16234.415571680802</v>
      </c>
      <c r="AU22" s="88">
        <v>7.0534428086533471E-2</v>
      </c>
      <c r="AV22" s="177">
        <f t="shared" si="33"/>
        <v>16582.007210134219</v>
      </c>
      <c r="AW22" s="178">
        <f t="shared" si="34"/>
        <v>637.21218327679264</v>
      </c>
      <c r="AX22" s="179">
        <f t="shared" si="35"/>
        <v>17219.219393411011</v>
      </c>
      <c r="AY22" s="81"/>
      <c r="AZ22" s="83">
        <v>43980.915648894086</v>
      </c>
      <c r="BA22" s="87">
        <v>0.40213328867315312</v>
      </c>
      <c r="BB22" s="84">
        <v>1862.5024907349052</v>
      </c>
      <c r="BC22" s="87">
        <v>0.10091582632937285</v>
      </c>
      <c r="BD22" s="84">
        <v>45843.418139628993</v>
      </c>
      <c r="BE22" s="88">
        <v>0.35864203512324655</v>
      </c>
      <c r="BF22" s="86">
        <v>65267.756484840756</v>
      </c>
      <c r="BG22" s="87">
        <v>0.12270174289621553</v>
      </c>
      <c r="BH22" s="84">
        <v>5950.9040857827258</v>
      </c>
      <c r="BI22" s="87">
        <v>2.8588536949431084E-2</v>
      </c>
      <c r="BJ22" s="84">
        <v>71218.660570623484</v>
      </c>
      <c r="BK22" s="88">
        <v>9.6231159877017844E-2</v>
      </c>
      <c r="BL22" s="177">
        <f t="shared" si="36"/>
        <v>109248.67213373484</v>
      </c>
      <c r="BM22" s="178">
        <f t="shared" si="37"/>
        <v>7813.406576517631</v>
      </c>
      <c r="BN22" s="179">
        <f t="shared" si="38"/>
        <v>117062.07871025248</v>
      </c>
      <c r="BO22" s="81"/>
      <c r="BP22" s="83">
        <v>534.30941968212733</v>
      </c>
      <c r="BQ22" s="87">
        <v>6.7834171630521325E-3</v>
      </c>
      <c r="BR22" s="84">
        <v>-4.2281214979589379</v>
      </c>
      <c r="BS22" s="87">
        <v>-3.7420315939100255E-4</v>
      </c>
      <c r="BT22" s="84">
        <v>530.08129818416842</v>
      </c>
      <c r="BU22" s="88">
        <v>5.8854761861764533E-3</v>
      </c>
      <c r="BV22" s="86">
        <v>89754.311126264234</v>
      </c>
      <c r="BW22" s="87">
        <v>0.13484296788452321</v>
      </c>
      <c r="BX22" s="84">
        <v>1080.9440525055952</v>
      </c>
      <c r="BY22" s="87">
        <v>3.1101202177070096E-3</v>
      </c>
      <c r="BZ22" s="84">
        <v>90835.255178769832</v>
      </c>
      <c r="CA22" s="88">
        <v>8.965379743615616E-2</v>
      </c>
      <c r="CB22" s="177">
        <f t="shared" si="39"/>
        <v>90288.620545946367</v>
      </c>
      <c r="CC22" s="178">
        <f t="shared" si="40"/>
        <v>1076.7159310076363</v>
      </c>
      <c r="CD22" s="179">
        <f t="shared" si="41"/>
        <v>91365.336476954006</v>
      </c>
      <c r="CE22" s="81"/>
      <c r="CF22" s="83">
        <v>122.93320795458909</v>
      </c>
      <c r="CG22" s="87">
        <v>9.7456979058822347E-4</v>
      </c>
      <c r="CH22" s="84">
        <v>29.957960665771015</v>
      </c>
      <c r="CI22" s="87">
        <v>1.5521455191840328E-3</v>
      </c>
      <c r="CJ22" s="84">
        <v>152.89116862036011</v>
      </c>
      <c r="CK22" s="88">
        <v>1.0512174517701908E-3</v>
      </c>
      <c r="CL22" s="86">
        <v>36187.621339960249</v>
      </c>
      <c r="CM22" s="87">
        <v>6.6458325081283659E-2</v>
      </c>
      <c r="CN22" s="84">
        <v>1375.4435227019028</v>
      </c>
      <c r="CO22" s="87">
        <v>6.4352449877507897E-3</v>
      </c>
      <c r="CP22" s="84">
        <v>37563.064862662155</v>
      </c>
      <c r="CQ22" s="88">
        <v>4.9539025103345791E-2</v>
      </c>
      <c r="CR22" s="177">
        <f t="shared" si="42"/>
        <v>36310.554547914835</v>
      </c>
      <c r="CS22" s="178">
        <f t="shared" si="43"/>
        <v>1405.4014833676738</v>
      </c>
      <c r="CT22" s="179">
        <f t="shared" si="44"/>
        <v>37715.956031282505</v>
      </c>
      <c r="CU22" s="81"/>
      <c r="CV22" s="86">
        <f t="shared" si="45"/>
        <v>57633.804177578124</v>
      </c>
      <c r="CW22" s="87">
        <f t="shared" si="46"/>
        <v>8.6271434226045468E-2</v>
      </c>
      <c r="CX22" s="87">
        <f t="shared" si="47"/>
        <v>2121.7001977912018</v>
      </c>
      <c r="CY22" s="87">
        <f t="shared" si="48"/>
        <v>1.9983048719483889E-2</v>
      </c>
      <c r="CZ22" s="84">
        <f t="shared" si="49"/>
        <v>59755.504375369324</v>
      </c>
      <c r="DA22" s="88">
        <f t="shared" si="50"/>
        <v>7.7180858295266538E-2</v>
      </c>
      <c r="DB22" s="86">
        <f t="shared" si="51"/>
        <v>241796.1053726204</v>
      </c>
      <c r="DC22" s="87">
        <f t="shared" si="52"/>
        <v>8.0783665003396191E-2</v>
      </c>
      <c r="DD22" s="84">
        <f t="shared" si="53"/>
        <v>74906.418791174787</v>
      </c>
      <c r="DE22" s="87">
        <f t="shared" si="54"/>
        <v>5.4589751117700272E-2</v>
      </c>
      <c r="DF22" s="84">
        <f t="shared" si="55"/>
        <v>316702.52416379517</v>
      </c>
      <c r="DG22" s="88">
        <f t="shared" si="56"/>
        <v>7.2549982731516111E-2</v>
      </c>
      <c r="DH22" s="224"/>
      <c r="DI22" s="237" t="s">
        <v>22</v>
      </c>
      <c r="DJ22" s="86">
        <f t="shared" si="57"/>
        <v>59755.504375369324</v>
      </c>
      <c r="DK22" s="84">
        <f t="shared" si="58"/>
        <v>316702.52416379517</v>
      </c>
      <c r="DL22" s="85">
        <f t="shared" si="59"/>
        <v>376458.02853916452</v>
      </c>
      <c r="DM22" s="337"/>
      <c r="DN22" s="338"/>
      <c r="DO22" s="339"/>
      <c r="DP22" s="339"/>
    </row>
    <row r="23" spans="1:120" s="65" customFormat="1" ht="15.6">
      <c r="A23" s="73">
        <v>11</v>
      </c>
      <c r="B23" s="73" t="s">
        <v>23</v>
      </c>
      <c r="C23" s="82"/>
      <c r="D23" s="83">
        <v>204.69</v>
      </c>
      <c r="E23" s="87">
        <v>2.0171073248125191E-3</v>
      </c>
      <c r="F23" s="84">
        <v>14.77</v>
      </c>
      <c r="G23" s="87">
        <v>9.9300793330644077E-4</v>
      </c>
      <c r="H23" s="84">
        <v>219.46</v>
      </c>
      <c r="I23" s="88">
        <v>1.8861892033588024E-3</v>
      </c>
      <c r="J23" s="86">
        <v>1374732.56</v>
      </c>
      <c r="K23" s="87">
        <v>5.2268815111097595</v>
      </c>
      <c r="L23" s="84">
        <v>2969303.64</v>
      </c>
      <c r="M23" s="87">
        <v>13.819006008256117</v>
      </c>
      <c r="N23" s="84">
        <v>4344036.2</v>
      </c>
      <c r="O23" s="88">
        <v>9.0901668400005864</v>
      </c>
      <c r="P23" s="177">
        <f t="shared" si="27"/>
        <v>1374937.25</v>
      </c>
      <c r="Q23" s="178">
        <f t="shared" si="28"/>
        <v>2969318.41</v>
      </c>
      <c r="R23" s="179">
        <f t="shared" si="29"/>
        <v>4344255.66</v>
      </c>
      <c r="S23" s="79"/>
      <c r="T23" s="83">
        <v>17629294.040644623</v>
      </c>
      <c r="U23" s="87">
        <v>93.129848390604351</v>
      </c>
      <c r="V23" s="84">
        <v>2167457.1394432713</v>
      </c>
      <c r="W23" s="87">
        <v>70.203314745198909</v>
      </c>
      <c r="X23" s="84">
        <v>19796751.180087894</v>
      </c>
      <c r="Y23" s="88">
        <v>89.914935505368049</v>
      </c>
      <c r="Z23" s="86">
        <v>6816335.444377142</v>
      </c>
      <c r="AA23" s="87">
        <v>7.8520420483715583</v>
      </c>
      <c r="AB23" s="84">
        <v>1826438.2635789951</v>
      </c>
      <c r="AC23" s="87">
        <v>6.5782274151140294</v>
      </c>
      <c r="AD23" s="84">
        <v>8642773.7079561371</v>
      </c>
      <c r="AE23" s="88">
        <v>7.5433581794605127</v>
      </c>
      <c r="AF23" s="177">
        <f t="shared" si="30"/>
        <v>24445629.485021766</v>
      </c>
      <c r="AG23" s="178">
        <f t="shared" si="31"/>
        <v>3993895.4030222665</v>
      </c>
      <c r="AH23" s="179">
        <f t="shared" si="32"/>
        <v>28439524.888044033</v>
      </c>
      <c r="AI23" s="81"/>
      <c r="AJ23" s="83">
        <v>8129483.5781116374</v>
      </c>
      <c r="AK23" s="87">
        <v>129.03942187478791</v>
      </c>
      <c r="AL23" s="84">
        <v>2393367.4945269786</v>
      </c>
      <c r="AM23" s="87">
        <v>210.47994851173851</v>
      </c>
      <c r="AN23" s="84">
        <v>10522851.072638616</v>
      </c>
      <c r="AO23" s="88">
        <v>141.49132151831515</v>
      </c>
      <c r="AP23" s="86">
        <v>2756673.7548404713</v>
      </c>
      <c r="AQ23" s="87">
        <v>22.979366595037398</v>
      </c>
      <c r="AR23" s="84">
        <v>4344219.3895996856</v>
      </c>
      <c r="AS23" s="87">
        <v>39.421228580759397</v>
      </c>
      <c r="AT23" s="84">
        <v>7100893.1444401573</v>
      </c>
      <c r="AU23" s="88">
        <v>30.851584070594132</v>
      </c>
      <c r="AV23" s="177">
        <f t="shared" si="33"/>
        <v>10886157.332952108</v>
      </c>
      <c r="AW23" s="178">
        <f t="shared" si="34"/>
        <v>6737586.8841266641</v>
      </c>
      <c r="AX23" s="179">
        <f t="shared" si="35"/>
        <v>17623744.217078771</v>
      </c>
      <c r="AY23" s="81"/>
      <c r="AZ23" s="83">
        <v>20690712.245055333</v>
      </c>
      <c r="BA23" s="87">
        <v>189.18260425765374</v>
      </c>
      <c r="BB23" s="84">
        <v>2839071.0578635959</v>
      </c>
      <c r="BC23" s="87">
        <v>153.82916438359319</v>
      </c>
      <c r="BD23" s="84">
        <v>23529783.30291893</v>
      </c>
      <c r="BE23" s="88">
        <v>184.07810133322064</v>
      </c>
      <c r="BF23" s="86">
        <v>21183049.980804548</v>
      </c>
      <c r="BG23" s="87">
        <v>39.823601920590889</v>
      </c>
      <c r="BH23" s="84">
        <v>4148691.3737419597</v>
      </c>
      <c r="BI23" s="87">
        <v>19.930587843512154</v>
      </c>
      <c r="BJ23" s="84">
        <v>25331741.354546506</v>
      </c>
      <c r="BK23" s="88">
        <v>34.228428795502246</v>
      </c>
      <c r="BL23" s="177">
        <f t="shared" si="36"/>
        <v>41873762.22585988</v>
      </c>
      <c r="BM23" s="178">
        <f t="shared" si="37"/>
        <v>6987762.4316055551</v>
      </c>
      <c r="BN23" s="179">
        <f t="shared" si="38"/>
        <v>48861524.657465436</v>
      </c>
      <c r="BO23" s="81"/>
      <c r="BP23" s="83">
        <v>5472102.6107590701</v>
      </c>
      <c r="BQ23" s="87">
        <v>69.472020144972774</v>
      </c>
      <c r="BR23" s="84">
        <v>3326638.6474305652</v>
      </c>
      <c r="BS23" s="87">
        <v>294.41885542353884</v>
      </c>
      <c r="BT23" s="84">
        <v>8798741.2581896354</v>
      </c>
      <c r="BU23" s="88">
        <v>97.692150847041447</v>
      </c>
      <c r="BV23" s="86">
        <v>27203402.633629479</v>
      </c>
      <c r="BW23" s="87">
        <v>40.869207302097557</v>
      </c>
      <c r="BX23" s="84">
        <v>8185798.8372655977</v>
      </c>
      <c r="BY23" s="87">
        <v>23.55239237669101</v>
      </c>
      <c r="BZ23" s="84">
        <v>35389201.470895074</v>
      </c>
      <c r="CA23" s="88">
        <v>34.928908317092429</v>
      </c>
      <c r="CB23" s="177">
        <f t="shared" si="39"/>
        <v>32675505.244388551</v>
      </c>
      <c r="CC23" s="178">
        <f t="shared" si="40"/>
        <v>11512437.484696163</v>
      </c>
      <c r="CD23" s="179">
        <f t="shared" si="41"/>
        <v>44187942.729084715</v>
      </c>
      <c r="CE23" s="81"/>
      <c r="CF23" s="83">
        <v>22403736.544137031</v>
      </c>
      <c r="CG23" s="87">
        <v>177.6086803191431</v>
      </c>
      <c r="CH23" s="84">
        <v>2895827.4994353233</v>
      </c>
      <c r="CI23" s="87">
        <v>150.03510177894012</v>
      </c>
      <c r="CJ23" s="84">
        <v>25299564.043572355</v>
      </c>
      <c r="CK23" s="88">
        <v>173.94950594444765</v>
      </c>
      <c r="CL23" s="86">
        <v>17842391.367059495</v>
      </c>
      <c r="CM23" s="87">
        <v>32.767432668754445</v>
      </c>
      <c r="CN23" s="84">
        <v>4381320.6648696708</v>
      </c>
      <c r="CO23" s="87">
        <v>20.498749227409846</v>
      </c>
      <c r="CP23" s="84">
        <v>22223712.031929165</v>
      </c>
      <c r="CQ23" s="88">
        <v>29.309137373761185</v>
      </c>
      <c r="CR23" s="177">
        <f t="shared" si="42"/>
        <v>40246127.91119653</v>
      </c>
      <c r="CS23" s="178">
        <f t="shared" si="43"/>
        <v>7277148.164304994</v>
      </c>
      <c r="CT23" s="179">
        <f t="shared" si="44"/>
        <v>47523276.075501524</v>
      </c>
      <c r="CU23" s="81"/>
      <c r="CV23" s="86">
        <f t="shared" si="45"/>
        <v>74325533.70870769</v>
      </c>
      <c r="CW23" s="87">
        <f t="shared" si="46"/>
        <v>111.25710829203069</v>
      </c>
      <c r="CX23" s="87">
        <f t="shared" si="47"/>
        <v>13622376.608699735</v>
      </c>
      <c r="CY23" s="87">
        <f t="shared" si="48"/>
        <v>128.30116890699068</v>
      </c>
      <c r="CZ23" s="84">
        <f t="shared" si="49"/>
        <v>87947910.317407429</v>
      </c>
      <c r="DA23" s="88">
        <f t="shared" si="50"/>
        <v>113.5944759320037</v>
      </c>
      <c r="DB23" s="86">
        <f t="shared" si="51"/>
        <v>77176585.740711138</v>
      </c>
      <c r="DC23" s="87">
        <f t="shared" si="52"/>
        <v>25.78456521859869</v>
      </c>
      <c r="DD23" s="84">
        <f t="shared" si="53"/>
        <v>25855772.169055909</v>
      </c>
      <c r="DE23" s="87">
        <f t="shared" si="54"/>
        <v>18.842980220421602</v>
      </c>
      <c r="DF23" s="84">
        <f t="shared" si="55"/>
        <v>103032357.90976705</v>
      </c>
      <c r="DG23" s="88">
        <f t="shared" si="56"/>
        <v>23.602577235143851</v>
      </c>
      <c r="DH23" s="224"/>
      <c r="DI23" s="237" t="s">
        <v>23</v>
      </c>
      <c r="DJ23" s="86">
        <f t="shared" si="57"/>
        <v>87947910.317407429</v>
      </c>
      <c r="DK23" s="84">
        <f t="shared" si="58"/>
        <v>103032357.90976705</v>
      </c>
      <c r="DL23" s="85">
        <f t="shared" si="59"/>
        <v>190980268.22717446</v>
      </c>
      <c r="DM23" s="337"/>
      <c r="DN23" s="338"/>
      <c r="DO23" s="339"/>
      <c r="DP23" s="339"/>
    </row>
    <row r="24" spans="1:120" s="65" customFormat="1" ht="15.6">
      <c r="A24" s="73">
        <v>12</v>
      </c>
      <c r="B24" s="73" t="s">
        <v>24</v>
      </c>
      <c r="C24" s="82"/>
      <c r="D24" s="83">
        <v>10874877.510000849</v>
      </c>
      <c r="E24" s="87">
        <v>107.16593425111945</v>
      </c>
      <c r="F24" s="84">
        <v>264.3</v>
      </c>
      <c r="G24" s="87">
        <v>1.7769261799112545E-2</v>
      </c>
      <c r="H24" s="84">
        <v>10875141.81000085</v>
      </c>
      <c r="I24" s="88">
        <v>93.468400013758796</v>
      </c>
      <c r="J24" s="86">
        <v>17438673.23</v>
      </c>
      <c r="K24" s="87">
        <v>66.303717054735145</v>
      </c>
      <c r="L24" s="84">
        <v>905869.22</v>
      </c>
      <c r="M24" s="87">
        <v>4.2158747341428109</v>
      </c>
      <c r="N24" s="84">
        <v>18344542.449999999</v>
      </c>
      <c r="O24" s="88">
        <v>38.387099875911048</v>
      </c>
      <c r="P24" s="177">
        <f t="shared" si="27"/>
        <v>28313550.740000851</v>
      </c>
      <c r="Q24" s="178">
        <f t="shared" si="28"/>
        <v>906133.52</v>
      </c>
      <c r="R24" s="179">
        <f t="shared" si="29"/>
        <v>29219684.260000851</v>
      </c>
      <c r="S24" s="79"/>
      <c r="T24" s="83">
        <v>19754916.81305724</v>
      </c>
      <c r="U24" s="87">
        <v>104.35882477922239</v>
      </c>
      <c r="V24" s="84">
        <v>582306.75175163138</v>
      </c>
      <c r="W24" s="87">
        <v>18.860748583002895</v>
      </c>
      <c r="X24" s="84">
        <v>20337223.564808872</v>
      </c>
      <c r="Y24" s="88">
        <v>92.369708976658572</v>
      </c>
      <c r="Z24" s="86">
        <v>-58805.506554364365</v>
      </c>
      <c r="AA24" s="87">
        <v>-6.7740696435583225E-2</v>
      </c>
      <c r="AB24" s="84">
        <v>-332.68881479263405</v>
      </c>
      <c r="AC24" s="87">
        <v>-1.1982352351084789E-3</v>
      </c>
      <c r="AD24" s="84">
        <v>-59138.195369157002</v>
      </c>
      <c r="AE24" s="88">
        <v>-5.1615442545464858E-2</v>
      </c>
      <c r="AF24" s="177">
        <f t="shared" si="30"/>
        <v>19696111.306502875</v>
      </c>
      <c r="AG24" s="178">
        <f t="shared" si="31"/>
        <v>581974.06293683872</v>
      </c>
      <c r="AH24" s="179">
        <f t="shared" si="32"/>
        <v>20278085.369439714</v>
      </c>
      <c r="AI24" s="81"/>
      <c r="AJ24" s="83">
        <v>6022103.6158182286</v>
      </c>
      <c r="AK24" s="87">
        <v>95.588946282829028</v>
      </c>
      <c r="AL24" s="84">
        <v>171341.76016423939</v>
      </c>
      <c r="AM24" s="87">
        <v>15.068310629165367</v>
      </c>
      <c r="AN24" s="84">
        <v>6193445.375982468</v>
      </c>
      <c r="AO24" s="88">
        <v>83.277693939606408</v>
      </c>
      <c r="AP24" s="86">
        <v>16920.8946622109</v>
      </c>
      <c r="AQ24" s="87">
        <v>0.14105094622684411</v>
      </c>
      <c r="AR24" s="84">
        <v>0</v>
      </c>
      <c r="AS24" s="87">
        <v>0</v>
      </c>
      <c r="AT24" s="84">
        <v>16920.8946622109</v>
      </c>
      <c r="AU24" s="88">
        <v>7.3517006044459363E-2</v>
      </c>
      <c r="AV24" s="177">
        <f t="shared" si="33"/>
        <v>6039024.5104804393</v>
      </c>
      <c r="AW24" s="178">
        <f t="shared" si="34"/>
        <v>171341.76016423939</v>
      </c>
      <c r="AX24" s="179">
        <f t="shared" si="35"/>
        <v>6210366.2706446787</v>
      </c>
      <c r="AY24" s="81"/>
      <c r="AZ24" s="83">
        <v>16365972.491826676</v>
      </c>
      <c r="BA24" s="87">
        <v>149.63995731721673</v>
      </c>
      <c r="BB24" s="84">
        <v>582612.13073603855</v>
      </c>
      <c r="BC24" s="87">
        <v>31.567627369746347</v>
      </c>
      <c r="BD24" s="84">
        <v>16948584.622562714</v>
      </c>
      <c r="BE24" s="88">
        <v>132.59209561950098</v>
      </c>
      <c r="BF24" s="86">
        <v>39601.699915564619</v>
      </c>
      <c r="BG24" s="87">
        <v>7.4450201186573625E-2</v>
      </c>
      <c r="BH24" s="84">
        <v>0</v>
      </c>
      <c r="BI24" s="87">
        <v>0</v>
      </c>
      <c r="BJ24" s="84">
        <v>39601.699915564619</v>
      </c>
      <c r="BK24" s="88">
        <v>5.3510098132178614E-2</v>
      </c>
      <c r="BL24" s="177">
        <f t="shared" si="36"/>
        <v>16405574.191742241</v>
      </c>
      <c r="BM24" s="178">
        <f t="shared" si="37"/>
        <v>582612.13073603855</v>
      </c>
      <c r="BN24" s="179">
        <f t="shared" si="38"/>
        <v>16988186.322478279</v>
      </c>
      <c r="BO24" s="81"/>
      <c r="BP24" s="83">
        <v>7170545.233966874</v>
      </c>
      <c r="BQ24" s="87">
        <v>91.034890677147459</v>
      </c>
      <c r="BR24" s="84">
        <v>173800.21835811343</v>
      </c>
      <c r="BS24" s="87">
        <v>15.381911528286878</v>
      </c>
      <c r="BT24" s="84">
        <v>7344345.4523249874</v>
      </c>
      <c r="BU24" s="88">
        <v>81.544039396942097</v>
      </c>
      <c r="BV24" s="86">
        <v>0</v>
      </c>
      <c r="BW24" s="87">
        <v>0</v>
      </c>
      <c r="BX24" s="84">
        <v>426.69502408516217</v>
      </c>
      <c r="BY24" s="87">
        <v>1.2276979720884983E-3</v>
      </c>
      <c r="BZ24" s="84">
        <v>426.69502408516217</v>
      </c>
      <c r="CA24" s="88">
        <v>4.2114517299542841E-4</v>
      </c>
      <c r="CB24" s="177">
        <f t="shared" si="39"/>
        <v>7170545.233966874</v>
      </c>
      <c r="CC24" s="178">
        <f t="shared" si="40"/>
        <v>174226.9133821986</v>
      </c>
      <c r="CD24" s="179">
        <f t="shared" si="41"/>
        <v>7344772.1473490726</v>
      </c>
      <c r="CE24" s="81"/>
      <c r="CF24" s="83">
        <v>25988271.789266918</v>
      </c>
      <c r="CG24" s="87">
        <v>206.02557288484249</v>
      </c>
      <c r="CH24" s="84">
        <v>1629.5246648189298</v>
      </c>
      <c r="CI24" s="87">
        <v>8.4426955329720207E-2</v>
      </c>
      <c r="CJ24" s="84">
        <v>25989901.313931737</v>
      </c>
      <c r="CK24" s="88">
        <v>178.69598406190605</v>
      </c>
      <c r="CL24" s="86">
        <v>0</v>
      </c>
      <c r="CM24" s="87">
        <v>0</v>
      </c>
      <c r="CN24" s="84">
        <v>0</v>
      </c>
      <c r="CO24" s="87">
        <v>0</v>
      </c>
      <c r="CP24" s="84">
        <v>0</v>
      </c>
      <c r="CQ24" s="88">
        <v>0</v>
      </c>
      <c r="CR24" s="177">
        <f t="shared" si="42"/>
        <v>25988271.789266918</v>
      </c>
      <c r="CS24" s="178">
        <f t="shared" si="43"/>
        <v>1629.5246648189298</v>
      </c>
      <c r="CT24" s="179">
        <f t="shared" si="44"/>
        <v>25989901.313931737</v>
      </c>
      <c r="CU24" s="81"/>
      <c r="CV24" s="86">
        <f t="shared" si="45"/>
        <v>86176687.453936785</v>
      </c>
      <c r="CW24" s="87">
        <f t="shared" si="46"/>
        <v>128.99697546588706</v>
      </c>
      <c r="CX24" s="87">
        <f t="shared" si="47"/>
        <v>1511954.6856748417</v>
      </c>
      <c r="CY24" s="87">
        <f t="shared" si="48"/>
        <v>14.240213663054785</v>
      </c>
      <c r="CZ24" s="84">
        <f t="shared" si="49"/>
        <v>87688642.139611632</v>
      </c>
      <c r="DA24" s="88">
        <f t="shared" si="50"/>
        <v>113.25960233834732</v>
      </c>
      <c r="DB24" s="86">
        <f t="shared" si="51"/>
        <v>17436390.318023413</v>
      </c>
      <c r="DC24" s="87">
        <f t="shared" si="52"/>
        <v>5.8254681652087648</v>
      </c>
      <c r="DD24" s="84">
        <f t="shared" si="53"/>
        <v>905963.22620929242</v>
      </c>
      <c r="DE24" s="87">
        <f t="shared" si="54"/>
        <v>0.66024124285569019</v>
      </c>
      <c r="DF24" s="84">
        <f t="shared" si="55"/>
        <v>18342353.544232707</v>
      </c>
      <c r="DG24" s="88">
        <f t="shared" si="56"/>
        <v>4.2018529419778261</v>
      </c>
      <c r="DH24" s="224"/>
      <c r="DI24" s="237" t="s">
        <v>24</v>
      </c>
      <c r="DJ24" s="86">
        <f t="shared" si="57"/>
        <v>87688642.139611632</v>
      </c>
      <c r="DK24" s="84">
        <f t="shared" si="58"/>
        <v>18342353.544232707</v>
      </c>
      <c r="DL24" s="85">
        <f t="shared" si="59"/>
        <v>106030995.68384434</v>
      </c>
      <c r="DM24" s="337"/>
      <c r="DN24" s="338"/>
      <c r="DO24" s="339"/>
      <c r="DP24" s="339"/>
    </row>
    <row r="25" spans="1:120" s="65" customFormat="1" ht="15.6">
      <c r="A25" s="73">
        <v>13</v>
      </c>
      <c r="B25" s="73" t="s">
        <v>25</v>
      </c>
      <c r="C25" s="82"/>
      <c r="D25" s="83">
        <v>2455060.2200000915</v>
      </c>
      <c r="E25" s="87">
        <v>24.193267637002389</v>
      </c>
      <c r="F25" s="84">
        <v>0</v>
      </c>
      <c r="G25" s="87">
        <v>0</v>
      </c>
      <c r="H25" s="84">
        <v>2455060.2200000915</v>
      </c>
      <c r="I25" s="88">
        <v>21.100465144262547</v>
      </c>
      <c r="J25" s="86">
        <v>0</v>
      </c>
      <c r="K25" s="87">
        <v>0</v>
      </c>
      <c r="L25" s="84">
        <v>0</v>
      </c>
      <c r="M25" s="87">
        <v>0</v>
      </c>
      <c r="N25" s="84">
        <v>0</v>
      </c>
      <c r="O25" s="88">
        <v>0</v>
      </c>
      <c r="P25" s="177">
        <f t="shared" si="27"/>
        <v>2455060.2200000915</v>
      </c>
      <c r="Q25" s="178">
        <f t="shared" si="28"/>
        <v>0</v>
      </c>
      <c r="R25" s="179">
        <f t="shared" si="29"/>
        <v>2455060.2200000915</v>
      </c>
      <c r="S25" s="79"/>
      <c r="T25" s="83">
        <v>7904124.8513996387</v>
      </c>
      <c r="U25" s="87">
        <v>41.754930593031297</v>
      </c>
      <c r="V25" s="84">
        <v>183517.26976723867</v>
      </c>
      <c r="W25" s="87">
        <v>5.9440717032855694</v>
      </c>
      <c r="X25" s="84">
        <v>8087642.1211668774</v>
      </c>
      <c r="Y25" s="88">
        <v>36.733290886974174</v>
      </c>
      <c r="Z25" s="86">
        <v>-2792.6756407114153</v>
      </c>
      <c r="AA25" s="87">
        <v>-3.2170081324882265E-3</v>
      </c>
      <c r="AB25" s="84">
        <v>45.746112772268063</v>
      </c>
      <c r="AC25" s="87">
        <v>1.6476238982408747E-4</v>
      </c>
      <c r="AD25" s="84">
        <v>-2746.9295279391472</v>
      </c>
      <c r="AE25" s="88">
        <v>-2.3975027026227136E-3</v>
      </c>
      <c r="AF25" s="177">
        <f t="shared" si="30"/>
        <v>7901332.1757589271</v>
      </c>
      <c r="AG25" s="178">
        <f t="shared" si="31"/>
        <v>183563.01588001093</v>
      </c>
      <c r="AH25" s="179">
        <f t="shared" si="32"/>
        <v>8084895.1916389382</v>
      </c>
      <c r="AI25" s="81"/>
      <c r="AJ25" s="83">
        <v>1282321.9088722395</v>
      </c>
      <c r="AK25" s="87">
        <v>20.354316013845072</v>
      </c>
      <c r="AL25" s="84">
        <v>38132.471305158666</v>
      </c>
      <c r="AM25" s="87">
        <v>3.3534844169517779</v>
      </c>
      <c r="AN25" s="84">
        <v>1320454.3801773982</v>
      </c>
      <c r="AO25" s="88">
        <v>17.754963361759263</v>
      </c>
      <c r="AP25" s="86">
        <v>147.23562135024031</v>
      </c>
      <c r="AQ25" s="87">
        <v>1.2273419416840218E-3</v>
      </c>
      <c r="AR25" s="84">
        <v>0</v>
      </c>
      <c r="AS25" s="87">
        <v>0</v>
      </c>
      <c r="AT25" s="84">
        <v>147.23562135024031</v>
      </c>
      <c r="AU25" s="88">
        <v>6.3970152174867509E-4</v>
      </c>
      <c r="AV25" s="177">
        <f t="shared" si="33"/>
        <v>1282469.1444935899</v>
      </c>
      <c r="AW25" s="178">
        <f t="shared" si="34"/>
        <v>38132.471305158666</v>
      </c>
      <c r="AX25" s="179">
        <f t="shared" si="35"/>
        <v>1320601.6157987486</v>
      </c>
      <c r="AY25" s="81"/>
      <c r="AZ25" s="83">
        <v>3696578.3090767316</v>
      </c>
      <c r="BA25" s="87">
        <v>33.799141521607872</v>
      </c>
      <c r="BB25" s="84">
        <v>140063.52657710799</v>
      </c>
      <c r="BC25" s="87">
        <v>7.5890510715814905</v>
      </c>
      <c r="BD25" s="84">
        <v>3836641.8356538396</v>
      </c>
      <c r="BE25" s="88">
        <v>30.01480020069501</v>
      </c>
      <c r="BF25" s="86">
        <v>0</v>
      </c>
      <c r="BG25" s="87">
        <v>0</v>
      </c>
      <c r="BH25" s="84">
        <v>0</v>
      </c>
      <c r="BI25" s="87">
        <v>0</v>
      </c>
      <c r="BJ25" s="84">
        <v>0</v>
      </c>
      <c r="BK25" s="88">
        <v>0</v>
      </c>
      <c r="BL25" s="177">
        <f t="shared" si="36"/>
        <v>3696578.3090767316</v>
      </c>
      <c r="BM25" s="178">
        <f t="shared" si="37"/>
        <v>140063.52657710799</v>
      </c>
      <c r="BN25" s="179">
        <f t="shared" si="38"/>
        <v>3836641.8356538396</v>
      </c>
      <c r="BO25" s="81"/>
      <c r="BP25" s="83">
        <v>1160675.3798587136</v>
      </c>
      <c r="BQ25" s="87">
        <v>14.735553973855975</v>
      </c>
      <c r="BR25" s="84">
        <v>48711.357535936877</v>
      </c>
      <c r="BS25" s="87">
        <v>4.3111211200935369</v>
      </c>
      <c r="BT25" s="84">
        <v>1209386.7373946505</v>
      </c>
      <c r="BU25" s="88">
        <v>13.427783374354922</v>
      </c>
      <c r="BV25" s="86">
        <v>129465.29559759655</v>
      </c>
      <c r="BW25" s="87">
        <v>0.19450302138543787</v>
      </c>
      <c r="BX25" s="84">
        <v>2146.0487477404649</v>
      </c>
      <c r="BY25" s="87">
        <v>6.1746670265322373E-3</v>
      </c>
      <c r="BZ25" s="84">
        <v>131611.34434533701</v>
      </c>
      <c r="CA25" s="88">
        <v>0.12989952836060101</v>
      </c>
      <c r="CB25" s="177">
        <f t="shared" si="39"/>
        <v>1290140.6754563102</v>
      </c>
      <c r="CC25" s="178">
        <f t="shared" si="40"/>
        <v>50857.406283677345</v>
      </c>
      <c r="CD25" s="179">
        <f t="shared" si="41"/>
        <v>1340998.0817399875</v>
      </c>
      <c r="CE25" s="81"/>
      <c r="CF25" s="83">
        <v>0</v>
      </c>
      <c r="CG25" s="87">
        <v>0</v>
      </c>
      <c r="CH25" s="84">
        <v>0</v>
      </c>
      <c r="CI25" s="87">
        <v>0</v>
      </c>
      <c r="CJ25" s="84">
        <v>0</v>
      </c>
      <c r="CK25" s="88">
        <v>0</v>
      </c>
      <c r="CL25" s="86">
        <v>0</v>
      </c>
      <c r="CM25" s="87">
        <v>0</v>
      </c>
      <c r="CN25" s="84">
        <v>0</v>
      </c>
      <c r="CO25" s="87">
        <v>0</v>
      </c>
      <c r="CP25" s="84">
        <v>0</v>
      </c>
      <c r="CQ25" s="88">
        <v>0</v>
      </c>
      <c r="CR25" s="177">
        <f t="shared" si="42"/>
        <v>0</v>
      </c>
      <c r="CS25" s="178">
        <f t="shared" si="43"/>
        <v>0</v>
      </c>
      <c r="CT25" s="179">
        <f t="shared" si="44"/>
        <v>0</v>
      </c>
      <c r="CU25" s="81"/>
      <c r="CV25" s="86">
        <f t="shared" si="45"/>
        <v>16498760.669207415</v>
      </c>
      <c r="CW25" s="87">
        <f t="shared" si="46"/>
        <v>24.696821009752856</v>
      </c>
      <c r="CX25" s="87">
        <f t="shared" si="47"/>
        <v>410424.62518544216</v>
      </c>
      <c r="CY25" s="87">
        <f t="shared" si="48"/>
        <v>3.8655486243036701</v>
      </c>
      <c r="CZ25" s="84">
        <f t="shared" si="49"/>
        <v>16909185.294392858</v>
      </c>
      <c r="DA25" s="88">
        <f t="shared" si="50"/>
        <v>21.840087331483993</v>
      </c>
      <c r="DB25" s="86">
        <f t="shared" si="51"/>
        <v>126819.85557823537</v>
      </c>
      <c r="DC25" s="87">
        <f t="shared" si="52"/>
        <v>4.2370296713519079E-2</v>
      </c>
      <c r="DD25" s="84">
        <f t="shared" si="53"/>
        <v>2191.7948605127331</v>
      </c>
      <c r="DE25" s="87">
        <f t="shared" si="54"/>
        <v>1.5973202012234148E-3</v>
      </c>
      <c r="DF25" s="84">
        <f t="shared" si="55"/>
        <v>129011.6504387481</v>
      </c>
      <c r="DG25" s="88">
        <f t="shared" si="56"/>
        <v>2.9553894577280925E-2</v>
      </c>
      <c r="DH25" s="224"/>
      <c r="DI25" s="237" t="s">
        <v>25</v>
      </c>
      <c r="DJ25" s="86">
        <f t="shared" si="57"/>
        <v>16909185.294392858</v>
      </c>
      <c r="DK25" s="84">
        <f t="shared" si="58"/>
        <v>129011.6504387481</v>
      </c>
      <c r="DL25" s="85">
        <f t="shared" si="59"/>
        <v>17038196.944831606</v>
      </c>
      <c r="DM25" s="337"/>
      <c r="DN25" s="338"/>
      <c r="DO25" s="339"/>
      <c r="DP25" s="339"/>
    </row>
    <row r="26" spans="1:120" s="65" customFormat="1" ht="15.6">
      <c r="A26" s="73">
        <v>14</v>
      </c>
      <c r="B26" s="73" t="s">
        <v>26</v>
      </c>
      <c r="C26" s="82"/>
      <c r="D26" s="83">
        <v>295845.25</v>
      </c>
      <c r="E26" s="87">
        <v>2.9153921578288675</v>
      </c>
      <c r="F26" s="84">
        <v>3933.2799999999997</v>
      </c>
      <c r="G26" s="87">
        <v>0.26443996235041012</v>
      </c>
      <c r="H26" s="84">
        <v>299778.53000000003</v>
      </c>
      <c r="I26" s="88">
        <v>2.5765015341509745</v>
      </c>
      <c r="J26" s="86">
        <v>249415.14</v>
      </c>
      <c r="K26" s="87">
        <v>0.94830327133362746</v>
      </c>
      <c r="L26" s="84">
        <v>1101919.5899999999</v>
      </c>
      <c r="M26" s="87">
        <v>5.1282843659684172</v>
      </c>
      <c r="N26" s="84">
        <v>1351334.73</v>
      </c>
      <c r="O26" s="88">
        <v>2.8277522531665702</v>
      </c>
      <c r="P26" s="177">
        <f t="shared" si="27"/>
        <v>545260.39</v>
      </c>
      <c r="Q26" s="178">
        <f t="shared" si="28"/>
        <v>1105852.8699999999</v>
      </c>
      <c r="R26" s="179">
        <f t="shared" si="29"/>
        <v>1651113.2599999998</v>
      </c>
      <c r="S26" s="79"/>
      <c r="T26" s="83">
        <v>6978595.2651448315</v>
      </c>
      <c r="U26" s="87">
        <v>36.865657667512764</v>
      </c>
      <c r="V26" s="84">
        <v>1020122.8599569211</v>
      </c>
      <c r="W26" s="87">
        <v>33.041486686432634</v>
      </c>
      <c r="X26" s="84">
        <v>7998718.1251017526</v>
      </c>
      <c r="Y26" s="88">
        <v>36.329406668885021</v>
      </c>
      <c r="Z26" s="86">
        <v>977256.92294930981</v>
      </c>
      <c r="AA26" s="87">
        <v>1.1257460131880825</v>
      </c>
      <c r="AB26" s="84">
        <v>1035560.3817483631</v>
      </c>
      <c r="AC26" s="87">
        <v>3.7297464847644441</v>
      </c>
      <c r="AD26" s="84">
        <v>2012817.3046976728</v>
      </c>
      <c r="AE26" s="88">
        <v>1.7567742014549932</v>
      </c>
      <c r="AF26" s="177">
        <f t="shared" si="30"/>
        <v>7955852.188094141</v>
      </c>
      <c r="AG26" s="178">
        <f t="shared" si="31"/>
        <v>2055683.2417052842</v>
      </c>
      <c r="AH26" s="179">
        <f t="shared" si="32"/>
        <v>10011535.429799424</v>
      </c>
      <c r="AI26" s="81"/>
      <c r="AJ26" s="83">
        <v>998756.13503249502</v>
      </c>
      <c r="AK26" s="87">
        <v>15.853271984642777</v>
      </c>
      <c r="AL26" s="84">
        <v>285569.08004509949</v>
      </c>
      <c r="AM26" s="87">
        <v>25.113805298135564</v>
      </c>
      <c r="AN26" s="84">
        <v>1284325.2150775944</v>
      </c>
      <c r="AO26" s="88">
        <v>17.269166947837117</v>
      </c>
      <c r="AP26" s="86">
        <v>199393.36811961533</v>
      </c>
      <c r="AQ26" s="87">
        <v>1.6621238891959631</v>
      </c>
      <c r="AR26" s="84">
        <v>344236.84430783894</v>
      </c>
      <c r="AS26" s="87">
        <v>3.1237463185829304</v>
      </c>
      <c r="AT26" s="84">
        <v>543630.2124274543</v>
      </c>
      <c r="AU26" s="88">
        <v>2.3619357256703046</v>
      </c>
      <c r="AV26" s="177">
        <f t="shared" si="33"/>
        <v>1198149.5031521104</v>
      </c>
      <c r="AW26" s="178">
        <f t="shared" si="34"/>
        <v>629805.92435293843</v>
      </c>
      <c r="AX26" s="179">
        <f t="shared" si="35"/>
        <v>1827955.4275050489</v>
      </c>
      <c r="AY26" s="81"/>
      <c r="AZ26" s="83">
        <v>6165924.9134470383</v>
      </c>
      <c r="BA26" s="87">
        <v>56.377263332818607</v>
      </c>
      <c r="BB26" s="84">
        <v>681336.0472615402</v>
      </c>
      <c r="BC26" s="87">
        <v>36.916777593278077</v>
      </c>
      <c r="BD26" s="84">
        <v>6847260.9607085781</v>
      </c>
      <c r="BE26" s="88">
        <v>53.567463021385315</v>
      </c>
      <c r="BF26" s="86">
        <v>1618044.2892543634</v>
      </c>
      <c r="BG26" s="87">
        <v>3.0418826242463433</v>
      </c>
      <c r="BH26" s="84">
        <v>1517515.2221059247</v>
      </c>
      <c r="BI26" s="87">
        <v>7.2902435282307332</v>
      </c>
      <c r="BJ26" s="84">
        <v>3135559.5113602881</v>
      </c>
      <c r="BK26" s="88">
        <v>4.236790276930285</v>
      </c>
      <c r="BL26" s="177">
        <f t="shared" si="36"/>
        <v>7783969.2027014019</v>
      </c>
      <c r="BM26" s="178">
        <f t="shared" si="37"/>
        <v>2198851.2693674648</v>
      </c>
      <c r="BN26" s="179">
        <f t="shared" si="38"/>
        <v>9982820.4720688667</v>
      </c>
      <c r="BO26" s="81"/>
      <c r="BP26" s="83">
        <v>1287987.9327842914</v>
      </c>
      <c r="BQ26" s="87">
        <v>16.351872393061708</v>
      </c>
      <c r="BR26" s="84">
        <v>181130.5048510349</v>
      </c>
      <c r="BS26" s="87">
        <v>16.030666859990699</v>
      </c>
      <c r="BT26" s="84">
        <v>1469118.4376353263</v>
      </c>
      <c r="BU26" s="88">
        <v>16.311576373274335</v>
      </c>
      <c r="BV26" s="86">
        <v>1118443.4052745576</v>
      </c>
      <c r="BW26" s="87">
        <v>1.6803006594962564</v>
      </c>
      <c r="BX26" s="84">
        <v>1799262.7800882636</v>
      </c>
      <c r="BY26" s="87">
        <v>5.1768854607683448</v>
      </c>
      <c r="BZ26" s="84">
        <v>2917706.1853628214</v>
      </c>
      <c r="CA26" s="88">
        <v>2.8797567508994684</v>
      </c>
      <c r="CB26" s="177">
        <f t="shared" si="39"/>
        <v>2406431.3380588489</v>
      </c>
      <c r="CC26" s="178">
        <f t="shared" si="40"/>
        <v>1980393.2849392984</v>
      </c>
      <c r="CD26" s="179">
        <f t="shared" si="41"/>
        <v>4386824.6229981473</v>
      </c>
      <c r="CE26" s="81"/>
      <c r="CF26" s="83">
        <v>3866234.0493936259</v>
      </c>
      <c r="CG26" s="87">
        <v>30.650098297885904</v>
      </c>
      <c r="CH26" s="84">
        <v>227096.36121774002</v>
      </c>
      <c r="CI26" s="87">
        <v>11.766041200856952</v>
      </c>
      <c r="CJ26" s="84">
        <v>4093330.4106113659</v>
      </c>
      <c r="CK26" s="88">
        <v>28.144073999335582</v>
      </c>
      <c r="CL26" s="86">
        <v>1045993.6385454822</v>
      </c>
      <c r="CM26" s="87">
        <v>1.9209603364189154</v>
      </c>
      <c r="CN26" s="84">
        <v>657318.69300197822</v>
      </c>
      <c r="CO26" s="87">
        <v>3.0753766001140574</v>
      </c>
      <c r="CP26" s="84">
        <v>1703312.3315474605</v>
      </c>
      <c r="CQ26" s="88">
        <v>2.2463670805318818</v>
      </c>
      <c r="CR26" s="177">
        <f t="shared" si="42"/>
        <v>4912227.6879391083</v>
      </c>
      <c r="CS26" s="178">
        <f t="shared" si="43"/>
        <v>884415.05421971821</v>
      </c>
      <c r="CT26" s="179">
        <f t="shared" si="44"/>
        <v>5796642.7421588264</v>
      </c>
      <c r="CU26" s="81"/>
      <c r="CV26" s="86">
        <f t="shared" si="45"/>
        <v>19593343.54580228</v>
      </c>
      <c r="CW26" s="87">
        <f t="shared" si="46"/>
        <v>29.32906951225695</v>
      </c>
      <c r="CX26" s="87">
        <f t="shared" si="47"/>
        <v>2399188.1333323359</v>
      </c>
      <c r="CY26" s="87">
        <f t="shared" si="48"/>
        <v>22.596544698208955</v>
      </c>
      <c r="CZ26" s="84">
        <f t="shared" si="49"/>
        <v>21992531.679134615</v>
      </c>
      <c r="DA26" s="88">
        <f t="shared" si="50"/>
        <v>28.405792718588494</v>
      </c>
      <c r="DB26" s="86">
        <f t="shared" si="51"/>
        <v>5208546.7641433291</v>
      </c>
      <c r="DC26" s="87">
        <f t="shared" si="52"/>
        <v>1.7401665601712499</v>
      </c>
      <c r="DD26" s="84">
        <f t="shared" si="53"/>
        <v>6455813.5112523688</v>
      </c>
      <c r="DE26" s="87">
        <f t="shared" si="54"/>
        <v>4.7048204750521938</v>
      </c>
      <c r="DF26" s="84">
        <f t="shared" si="55"/>
        <v>11664360.275395699</v>
      </c>
      <c r="DG26" s="88">
        <f t="shared" si="56"/>
        <v>2.6720631254472398</v>
      </c>
      <c r="DH26" s="224"/>
      <c r="DI26" s="237" t="s">
        <v>26</v>
      </c>
      <c r="DJ26" s="86">
        <f t="shared" si="57"/>
        <v>21992531.679134615</v>
      </c>
      <c r="DK26" s="84">
        <f t="shared" si="58"/>
        <v>11664360.275395699</v>
      </c>
      <c r="DL26" s="85">
        <f t="shared" si="59"/>
        <v>33656891.954530314</v>
      </c>
      <c r="DM26" s="337"/>
      <c r="DN26" s="338"/>
      <c r="DO26" s="339"/>
      <c r="DP26" s="339"/>
    </row>
    <row r="27" spans="1:120" s="65" customFormat="1" ht="15.6">
      <c r="A27" s="73">
        <v>15</v>
      </c>
      <c r="B27" s="73" t="s">
        <v>27</v>
      </c>
      <c r="C27" s="82"/>
      <c r="D27" s="83">
        <v>0</v>
      </c>
      <c r="E27" s="87">
        <v>0</v>
      </c>
      <c r="F27" s="84">
        <v>0</v>
      </c>
      <c r="G27" s="87">
        <v>0</v>
      </c>
      <c r="H27" s="84">
        <v>0</v>
      </c>
      <c r="I27" s="88">
        <v>0</v>
      </c>
      <c r="J27" s="86">
        <v>0</v>
      </c>
      <c r="K27" s="87">
        <v>0</v>
      </c>
      <c r="L27" s="84">
        <v>0</v>
      </c>
      <c r="M27" s="87">
        <v>0</v>
      </c>
      <c r="N27" s="84">
        <v>0</v>
      </c>
      <c r="O27" s="88">
        <v>0</v>
      </c>
      <c r="P27" s="177">
        <f t="shared" si="27"/>
        <v>0</v>
      </c>
      <c r="Q27" s="178">
        <f t="shared" si="28"/>
        <v>0</v>
      </c>
      <c r="R27" s="179">
        <f t="shared" si="29"/>
        <v>0</v>
      </c>
      <c r="S27" s="79"/>
      <c r="T27" s="83">
        <v>445454.21450414829</v>
      </c>
      <c r="U27" s="87">
        <v>2.3531902846524964</v>
      </c>
      <c r="V27" s="84">
        <v>0</v>
      </c>
      <c r="W27" s="87">
        <v>0</v>
      </c>
      <c r="X27" s="84">
        <v>445454.21450414829</v>
      </c>
      <c r="Y27" s="88">
        <v>2.0232101016666437</v>
      </c>
      <c r="Z27" s="86">
        <v>899012.42514419823</v>
      </c>
      <c r="AA27" s="87">
        <v>1.0356126722114058</v>
      </c>
      <c r="AB27" s="84">
        <v>-453.74295627542381</v>
      </c>
      <c r="AC27" s="87">
        <v>-1.6342322726731369E-3</v>
      </c>
      <c r="AD27" s="84">
        <v>898558.68218792276</v>
      </c>
      <c r="AE27" s="88">
        <v>0.78425632951235036</v>
      </c>
      <c r="AF27" s="177">
        <f t="shared" si="30"/>
        <v>1344466.6396483465</v>
      </c>
      <c r="AG27" s="178">
        <f t="shared" si="31"/>
        <v>-453.74295627542381</v>
      </c>
      <c r="AH27" s="179">
        <f t="shared" si="32"/>
        <v>1344012.8966920711</v>
      </c>
      <c r="AI27" s="81"/>
      <c r="AJ27" s="83">
        <v>39794.256975074255</v>
      </c>
      <c r="AK27" s="87">
        <v>0.63165487262022624</v>
      </c>
      <c r="AL27" s="84">
        <v>0</v>
      </c>
      <c r="AM27" s="87">
        <v>0</v>
      </c>
      <c r="AN27" s="84">
        <v>39794.256975074255</v>
      </c>
      <c r="AO27" s="88">
        <v>0.53507761056156644</v>
      </c>
      <c r="AP27" s="86">
        <v>279027.95869276964</v>
      </c>
      <c r="AQ27" s="87">
        <v>2.3259501570715106</v>
      </c>
      <c r="AR27" s="84">
        <v>0</v>
      </c>
      <c r="AS27" s="87">
        <v>0</v>
      </c>
      <c r="AT27" s="84">
        <v>279027.95869276964</v>
      </c>
      <c r="AU27" s="88">
        <v>1.2123058818870525</v>
      </c>
      <c r="AV27" s="177">
        <f t="shared" si="33"/>
        <v>318822.21566784388</v>
      </c>
      <c r="AW27" s="178">
        <f t="shared" si="34"/>
        <v>0</v>
      </c>
      <c r="AX27" s="179">
        <f t="shared" si="35"/>
        <v>318822.21566784388</v>
      </c>
      <c r="AY27" s="81"/>
      <c r="AZ27" s="83">
        <v>251400.40337522619</v>
      </c>
      <c r="BA27" s="87">
        <v>2.2986440707625211</v>
      </c>
      <c r="BB27" s="84">
        <v>0</v>
      </c>
      <c r="BC27" s="87">
        <v>0</v>
      </c>
      <c r="BD27" s="84">
        <v>251400.40337522619</v>
      </c>
      <c r="BE27" s="88">
        <v>1.9667545736375998</v>
      </c>
      <c r="BF27" s="86">
        <v>1097183.5564614411</v>
      </c>
      <c r="BG27" s="87">
        <v>2.0626775287757249</v>
      </c>
      <c r="BH27" s="84">
        <v>8.9547930824358755</v>
      </c>
      <c r="BI27" s="87">
        <v>4.3019418431452582E-5</v>
      </c>
      <c r="BJ27" s="84">
        <v>1097192.5112545236</v>
      </c>
      <c r="BK27" s="88">
        <v>1.4825343122214298</v>
      </c>
      <c r="BL27" s="177">
        <f t="shared" si="36"/>
        <v>1348583.9598366674</v>
      </c>
      <c r="BM27" s="178">
        <f t="shared" si="37"/>
        <v>8.9547930824358755</v>
      </c>
      <c r="BN27" s="179">
        <f t="shared" si="38"/>
        <v>1348592.91462975</v>
      </c>
      <c r="BO27" s="81"/>
      <c r="BP27" s="83">
        <v>-80656.975375379698</v>
      </c>
      <c r="BQ27" s="87">
        <v>-1.0239945075397019</v>
      </c>
      <c r="BR27" s="84">
        <v>-15456.689319983232</v>
      </c>
      <c r="BS27" s="87">
        <v>-1.3679696716508747</v>
      </c>
      <c r="BT27" s="84">
        <v>-96113.664695362924</v>
      </c>
      <c r="BU27" s="88">
        <v>-1.0671470332352155</v>
      </c>
      <c r="BV27" s="86">
        <v>1656748.9900446583</v>
      </c>
      <c r="BW27" s="87">
        <v>2.4890275247395413</v>
      </c>
      <c r="BX27" s="84">
        <v>0</v>
      </c>
      <c r="BY27" s="87">
        <v>0</v>
      </c>
      <c r="BZ27" s="84">
        <v>1656748.9900446583</v>
      </c>
      <c r="CA27" s="88">
        <v>1.6352003202247367</v>
      </c>
      <c r="CB27" s="177">
        <f t="shared" si="39"/>
        <v>1576092.0146692786</v>
      </c>
      <c r="CC27" s="178">
        <f t="shared" si="40"/>
        <v>-15456.689319983232</v>
      </c>
      <c r="CD27" s="179">
        <f t="shared" si="41"/>
        <v>1560635.3253492955</v>
      </c>
      <c r="CE27" s="81"/>
      <c r="CF27" s="83">
        <v>155280.22183846682</v>
      </c>
      <c r="CG27" s="87">
        <v>1.2310051596108071</v>
      </c>
      <c r="CH27" s="84">
        <v>0</v>
      </c>
      <c r="CI27" s="87">
        <v>0</v>
      </c>
      <c r="CJ27" s="84">
        <v>155280.22183846682</v>
      </c>
      <c r="CK27" s="88">
        <v>1.0676436094007702</v>
      </c>
      <c r="CL27" s="86">
        <v>963081.72758592374</v>
      </c>
      <c r="CM27" s="87">
        <v>1.7686931652805864</v>
      </c>
      <c r="CN27" s="84">
        <v>0</v>
      </c>
      <c r="CO27" s="87">
        <v>0</v>
      </c>
      <c r="CP27" s="84">
        <v>963081.72758592374</v>
      </c>
      <c r="CQ27" s="88">
        <v>1.2701341079033406</v>
      </c>
      <c r="CR27" s="177">
        <f t="shared" si="42"/>
        <v>1118361.9494243907</v>
      </c>
      <c r="CS27" s="178">
        <f t="shared" si="43"/>
        <v>0</v>
      </c>
      <c r="CT27" s="179">
        <f t="shared" si="44"/>
        <v>1118361.9494243907</v>
      </c>
      <c r="CU27" s="81"/>
      <c r="CV27" s="86">
        <f t="shared" si="45"/>
        <v>811272.12131753587</v>
      </c>
      <c r="CW27" s="87">
        <f t="shared" si="46"/>
        <v>1.2143846905892592</v>
      </c>
      <c r="CX27" s="87">
        <f t="shared" si="47"/>
        <v>-15456.689319983232</v>
      </c>
      <c r="CY27" s="87">
        <f t="shared" si="48"/>
        <v>-0.14557748358825742</v>
      </c>
      <c r="CZ27" s="84">
        <f t="shared" si="49"/>
        <v>795815.43199755263</v>
      </c>
      <c r="DA27" s="88">
        <f t="shared" si="50"/>
        <v>1.0278838531820158</v>
      </c>
      <c r="DB27" s="86">
        <f t="shared" si="51"/>
        <v>4895054.6579289911</v>
      </c>
      <c r="DC27" s="87">
        <f t="shared" si="52"/>
        <v>1.6354293839847229</v>
      </c>
      <c r="DD27" s="84">
        <f t="shared" si="53"/>
        <v>-444.78816319298795</v>
      </c>
      <c r="DE27" s="87">
        <f t="shared" si="54"/>
        <v>-3.2414945902693395E-4</v>
      </c>
      <c r="DF27" s="84">
        <f t="shared" si="55"/>
        <v>4894609.8697657986</v>
      </c>
      <c r="DG27" s="88">
        <f t="shared" si="56"/>
        <v>1.1212536510929767</v>
      </c>
      <c r="DH27" s="224"/>
      <c r="DI27" s="237" t="s">
        <v>27</v>
      </c>
      <c r="DJ27" s="86">
        <f t="shared" si="57"/>
        <v>795815.43199755263</v>
      </c>
      <c r="DK27" s="84">
        <f t="shared" si="58"/>
        <v>4894609.8697657986</v>
      </c>
      <c r="DL27" s="85">
        <f t="shared" si="59"/>
        <v>5690425.3017633511</v>
      </c>
      <c r="DM27" s="337"/>
      <c r="DN27" s="338"/>
      <c r="DO27" s="339"/>
      <c r="DP27" s="339"/>
    </row>
    <row r="28" spans="1:120" s="65" customFormat="1" ht="15.6">
      <c r="A28" s="73">
        <v>16</v>
      </c>
      <c r="B28" s="73" t="s">
        <v>28</v>
      </c>
      <c r="C28" s="82"/>
      <c r="D28" s="83">
        <v>59738.850000000006</v>
      </c>
      <c r="E28" s="87">
        <v>0.58869349704859231</v>
      </c>
      <c r="F28" s="84">
        <v>12341.57</v>
      </c>
      <c r="G28" s="87">
        <v>0.82974115906951729</v>
      </c>
      <c r="H28" s="84">
        <v>72080.420000000013</v>
      </c>
      <c r="I28" s="88">
        <v>0.61950838411358744</v>
      </c>
      <c r="J28" s="86">
        <v>23648.6</v>
      </c>
      <c r="K28" s="87">
        <v>8.9914528614663966E-2</v>
      </c>
      <c r="L28" s="84">
        <v>76030.070000000007</v>
      </c>
      <c r="M28" s="87">
        <v>0.35384053688026773</v>
      </c>
      <c r="N28" s="84">
        <v>99678.670000000013</v>
      </c>
      <c r="O28" s="88">
        <v>0.20858383746649287</v>
      </c>
      <c r="P28" s="177">
        <f t="shared" si="27"/>
        <v>83387.450000000012</v>
      </c>
      <c r="Q28" s="178">
        <f t="shared" si="28"/>
        <v>88371.640000000014</v>
      </c>
      <c r="R28" s="179">
        <f t="shared" si="29"/>
        <v>171759.09000000003</v>
      </c>
      <c r="S28" s="79"/>
      <c r="T28" s="83">
        <v>266052.73033519916</v>
      </c>
      <c r="U28" s="87">
        <v>1.4054703712411074</v>
      </c>
      <c r="V28" s="84">
        <v>129497.63220776917</v>
      </c>
      <c r="W28" s="87">
        <v>4.1943911449040998</v>
      </c>
      <c r="X28" s="84">
        <v>395550.36254296836</v>
      </c>
      <c r="Y28" s="88">
        <v>1.7965516166586504</v>
      </c>
      <c r="Z28" s="86">
        <v>596535.37185399176</v>
      </c>
      <c r="AA28" s="87">
        <v>0.68717580896086894</v>
      </c>
      <c r="AB28" s="84">
        <v>512439.22741103946</v>
      </c>
      <c r="AC28" s="87">
        <v>1.8456368559261493</v>
      </c>
      <c r="AD28" s="84">
        <v>1108974.5992650313</v>
      </c>
      <c r="AE28" s="88">
        <v>0.96790600990501752</v>
      </c>
      <c r="AF28" s="177">
        <f t="shared" si="30"/>
        <v>862588.10218919092</v>
      </c>
      <c r="AG28" s="178">
        <f t="shared" si="31"/>
        <v>641936.85961880861</v>
      </c>
      <c r="AH28" s="179">
        <f t="shared" si="32"/>
        <v>1504524.9618079995</v>
      </c>
      <c r="AI28" s="81"/>
      <c r="AJ28" s="83">
        <v>36200.198915076326</v>
      </c>
      <c r="AK28" s="87">
        <v>0.5746063319853385</v>
      </c>
      <c r="AL28" s="84">
        <v>33096.491901547532</v>
      </c>
      <c r="AM28" s="87">
        <v>2.9106052151567612</v>
      </c>
      <c r="AN28" s="84">
        <v>69296.690816623857</v>
      </c>
      <c r="AO28" s="88">
        <v>0.93177032467795051</v>
      </c>
      <c r="AP28" s="86">
        <v>64626.156374024489</v>
      </c>
      <c r="AQ28" s="87">
        <v>0.53871740765089648</v>
      </c>
      <c r="AR28" s="84">
        <v>125322.88648451335</v>
      </c>
      <c r="AS28" s="87">
        <v>1.1372312748140958</v>
      </c>
      <c r="AT28" s="84">
        <v>189949.04285853784</v>
      </c>
      <c r="AU28" s="88">
        <v>0.82528053100862364</v>
      </c>
      <c r="AV28" s="177">
        <f t="shared" si="33"/>
        <v>100826.35528910081</v>
      </c>
      <c r="AW28" s="178">
        <f t="shared" si="34"/>
        <v>158419.37838606088</v>
      </c>
      <c r="AX28" s="179">
        <f t="shared" si="35"/>
        <v>259245.7336751617</v>
      </c>
      <c r="AY28" s="81"/>
      <c r="AZ28" s="83">
        <v>31441.427974055881</v>
      </c>
      <c r="BA28" s="87">
        <v>0.28748025467962479</v>
      </c>
      <c r="BB28" s="84">
        <v>15822.714014110195</v>
      </c>
      <c r="BC28" s="87">
        <v>0.85732087202591001</v>
      </c>
      <c r="BD28" s="84">
        <v>47264.141988166077</v>
      </c>
      <c r="BE28" s="88">
        <v>0.36975663593323743</v>
      </c>
      <c r="BF28" s="86">
        <v>125714.92946930426</v>
      </c>
      <c r="BG28" s="87">
        <v>0.2363409098877359</v>
      </c>
      <c r="BH28" s="84">
        <v>90962.767233383318</v>
      </c>
      <c r="BI28" s="87">
        <v>0.43699115203131922</v>
      </c>
      <c r="BJ28" s="84">
        <v>216677.69670268759</v>
      </c>
      <c r="BK28" s="88">
        <v>0.29277644238343148</v>
      </c>
      <c r="BL28" s="177">
        <f t="shared" si="36"/>
        <v>157156.35744336015</v>
      </c>
      <c r="BM28" s="178">
        <f t="shared" si="37"/>
        <v>106785.48124749352</v>
      </c>
      <c r="BN28" s="179">
        <f t="shared" si="38"/>
        <v>263941.83869085368</v>
      </c>
      <c r="BO28" s="81"/>
      <c r="BP28" s="83">
        <v>26425.033630787992</v>
      </c>
      <c r="BQ28" s="87">
        <v>0.33548356076514263</v>
      </c>
      <c r="BR28" s="84">
        <v>15214.561989073973</v>
      </c>
      <c r="BS28" s="87">
        <v>1.3465405778452937</v>
      </c>
      <c r="BT28" s="84">
        <v>41639.595619861968</v>
      </c>
      <c r="BU28" s="88">
        <v>0.46232313658719126</v>
      </c>
      <c r="BV28" s="86">
        <v>435487.01482203184</v>
      </c>
      <c r="BW28" s="87">
        <v>0.65425672390449197</v>
      </c>
      <c r="BX28" s="84">
        <v>282929.82587464142</v>
      </c>
      <c r="BY28" s="87">
        <v>0.81405302115808753</v>
      </c>
      <c r="BZ28" s="84">
        <v>718416.84069667326</v>
      </c>
      <c r="CA28" s="88">
        <v>0.70907268090767195</v>
      </c>
      <c r="CB28" s="177">
        <f t="shared" si="39"/>
        <v>461912.04845281981</v>
      </c>
      <c r="CC28" s="178">
        <f t="shared" si="40"/>
        <v>298144.38786371541</v>
      </c>
      <c r="CD28" s="179">
        <f t="shared" si="41"/>
        <v>760056.43631653523</v>
      </c>
      <c r="CE28" s="81"/>
      <c r="CF28" s="83">
        <v>135017.41630859542</v>
      </c>
      <c r="CG28" s="87">
        <v>1.0703690022165309</v>
      </c>
      <c r="CH28" s="84">
        <v>44391.187399149232</v>
      </c>
      <c r="CI28" s="87">
        <v>2.2999423552742981</v>
      </c>
      <c r="CJ28" s="84">
        <v>179408.60370774465</v>
      </c>
      <c r="CK28" s="88">
        <v>1.2335405433626094</v>
      </c>
      <c r="CL28" s="86">
        <v>651053.61634190823</v>
      </c>
      <c r="CM28" s="87">
        <v>1.1956556213993863</v>
      </c>
      <c r="CN28" s="84">
        <v>280320.75138736615</v>
      </c>
      <c r="CO28" s="87">
        <v>1.3115280130037343</v>
      </c>
      <c r="CP28" s="84">
        <v>931374.36772927432</v>
      </c>
      <c r="CQ28" s="88">
        <v>1.2283177198731745</v>
      </c>
      <c r="CR28" s="177">
        <f t="shared" si="42"/>
        <v>786071.03265050368</v>
      </c>
      <c r="CS28" s="178">
        <f t="shared" si="43"/>
        <v>324711.93878651538</v>
      </c>
      <c r="CT28" s="179">
        <f t="shared" si="44"/>
        <v>1110782.9714370191</v>
      </c>
      <c r="CU28" s="81"/>
      <c r="CV28" s="86">
        <f t="shared" si="45"/>
        <v>554875.65716371476</v>
      </c>
      <c r="CW28" s="87">
        <f t="shared" si="46"/>
        <v>0.83058752486889453</v>
      </c>
      <c r="CX28" s="87">
        <f t="shared" si="47"/>
        <v>250364.15751165009</v>
      </c>
      <c r="CY28" s="87">
        <f t="shared" si="48"/>
        <v>2.3580330351933139</v>
      </c>
      <c r="CZ28" s="84">
        <f t="shared" si="49"/>
        <v>805239.81467536488</v>
      </c>
      <c r="DA28" s="88">
        <f t="shared" si="50"/>
        <v>1.0400564881815861</v>
      </c>
      <c r="DB28" s="86">
        <f t="shared" si="51"/>
        <v>1897065.6888612604</v>
      </c>
      <c r="DC28" s="87">
        <f t="shared" si="52"/>
        <v>0.63380640007512068</v>
      </c>
      <c r="DD28" s="84">
        <f t="shared" si="53"/>
        <v>1368005.5283909435</v>
      </c>
      <c r="DE28" s="87">
        <f t="shared" si="54"/>
        <v>0.99696504688992149</v>
      </c>
      <c r="DF28" s="84">
        <f t="shared" si="55"/>
        <v>3265071.2172522042</v>
      </c>
      <c r="DG28" s="88">
        <f t="shared" si="56"/>
        <v>0.74796012773900555</v>
      </c>
      <c r="DH28" s="224"/>
      <c r="DI28" s="237" t="s">
        <v>28</v>
      </c>
      <c r="DJ28" s="86">
        <f t="shared" si="57"/>
        <v>805239.81467536488</v>
      </c>
      <c r="DK28" s="84">
        <f t="shared" si="58"/>
        <v>3265071.2172522042</v>
      </c>
      <c r="DL28" s="85">
        <f t="shared" si="59"/>
        <v>4070311.0319275688</v>
      </c>
      <c r="DM28" s="337"/>
      <c r="DN28" s="338"/>
      <c r="DO28" s="339"/>
      <c r="DP28" s="339"/>
    </row>
    <row r="29" spans="1:120" s="65" customFormat="1" ht="15.6">
      <c r="A29" s="73">
        <v>17</v>
      </c>
      <c r="B29" s="73" t="s">
        <v>29</v>
      </c>
      <c r="C29" s="82"/>
      <c r="D29" s="83">
        <v>0</v>
      </c>
      <c r="E29" s="87">
        <v>0</v>
      </c>
      <c r="F29" s="84">
        <v>0</v>
      </c>
      <c r="G29" s="87">
        <v>0</v>
      </c>
      <c r="H29" s="84">
        <v>0</v>
      </c>
      <c r="I29" s="88">
        <v>0</v>
      </c>
      <c r="J29" s="86">
        <v>0</v>
      </c>
      <c r="K29" s="87">
        <v>0</v>
      </c>
      <c r="L29" s="84">
        <v>0</v>
      </c>
      <c r="M29" s="87">
        <v>0</v>
      </c>
      <c r="N29" s="84">
        <v>0</v>
      </c>
      <c r="O29" s="88">
        <v>0</v>
      </c>
      <c r="P29" s="177">
        <f t="shared" si="27"/>
        <v>0</v>
      </c>
      <c r="Q29" s="178">
        <f t="shared" si="28"/>
        <v>0</v>
      </c>
      <c r="R29" s="179">
        <f t="shared" si="29"/>
        <v>0</v>
      </c>
      <c r="S29" s="79"/>
      <c r="T29" s="83">
        <v>2739362.6238916232</v>
      </c>
      <c r="U29" s="87">
        <v>14.471165167575057</v>
      </c>
      <c r="V29" s="84">
        <v>568330.23135628249</v>
      </c>
      <c r="W29" s="87">
        <v>18.408053098279538</v>
      </c>
      <c r="X29" s="84">
        <v>3307692.8552479055</v>
      </c>
      <c r="Y29" s="88">
        <v>15.023222095670228</v>
      </c>
      <c r="Z29" s="86">
        <v>-816966.10746028682</v>
      </c>
      <c r="AA29" s="87">
        <v>-0.94109984466276231</v>
      </c>
      <c r="AB29" s="84">
        <v>398567.40319368732</v>
      </c>
      <c r="AC29" s="87">
        <v>1.4355081530770408</v>
      </c>
      <c r="AD29" s="84">
        <v>-418398.7042665995</v>
      </c>
      <c r="AE29" s="88">
        <v>-0.36517574042228423</v>
      </c>
      <c r="AF29" s="177">
        <f t="shared" si="30"/>
        <v>1922396.5164313363</v>
      </c>
      <c r="AG29" s="178">
        <f t="shared" si="31"/>
        <v>966897.63454996981</v>
      </c>
      <c r="AH29" s="179">
        <f t="shared" si="32"/>
        <v>2889294.1509813061</v>
      </c>
      <c r="AI29" s="81"/>
      <c r="AJ29" s="83">
        <v>41174.753736821003</v>
      </c>
      <c r="AK29" s="87">
        <v>0.65356751963207937</v>
      </c>
      <c r="AL29" s="84">
        <v>179291.77465201635</v>
      </c>
      <c r="AM29" s="87">
        <v>15.767458856038726</v>
      </c>
      <c r="AN29" s="84">
        <v>220466.52838883735</v>
      </c>
      <c r="AO29" s="88">
        <v>2.9644152746209862</v>
      </c>
      <c r="AP29" s="86">
        <v>-18960.683768954921</v>
      </c>
      <c r="AQ29" s="87">
        <v>-0.15805443152434434</v>
      </c>
      <c r="AR29" s="84">
        <v>158324.10351203626</v>
      </c>
      <c r="AS29" s="87">
        <v>1.4366978540112183</v>
      </c>
      <c r="AT29" s="84">
        <v>139363.41974308135</v>
      </c>
      <c r="AU29" s="88">
        <v>0.6054987975612125</v>
      </c>
      <c r="AV29" s="177">
        <f t="shared" si="33"/>
        <v>22214.069967866082</v>
      </c>
      <c r="AW29" s="178">
        <f t="shared" si="34"/>
        <v>337615.87816405261</v>
      </c>
      <c r="AX29" s="179">
        <f t="shared" si="35"/>
        <v>359829.94813191867</v>
      </c>
      <c r="AY29" s="81"/>
      <c r="AZ29" s="83">
        <v>5167316.6245599035</v>
      </c>
      <c r="BA29" s="87">
        <v>47.246629525367368</v>
      </c>
      <c r="BB29" s="84">
        <v>962305.00250942796</v>
      </c>
      <c r="BC29" s="87">
        <v>52.140496451529472</v>
      </c>
      <c r="BD29" s="84">
        <v>6129621.6270693317</v>
      </c>
      <c r="BE29" s="88">
        <v>47.953230018144588</v>
      </c>
      <c r="BF29" s="86">
        <v>789220.84536239412</v>
      </c>
      <c r="BG29" s="87">
        <v>1.483715366844</v>
      </c>
      <c r="BH29" s="84">
        <v>504241.79667094018</v>
      </c>
      <c r="BI29" s="87">
        <v>2.4224109526508366</v>
      </c>
      <c r="BJ29" s="84">
        <v>1293462.6420333344</v>
      </c>
      <c r="BK29" s="88">
        <v>1.7477359066171778</v>
      </c>
      <c r="BL29" s="177">
        <f t="shared" si="36"/>
        <v>5956537.4699222976</v>
      </c>
      <c r="BM29" s="178">
        <f t="shared" si="37"/>
        <v>1466546.7991803682</v>
      </c>
      <c r="BN29" s="179">
        <f t="shared" si="38"/>
        <v>7423084.2691026656</v>
      </c>
      <c r="BO29" s="81"/>
      <c r="BP29" s="83">
        <v>-1167448.1269066166</v>
      </c>
      <c r="BQ29" s="87">
        <v>-14.8215385492226</v>
      </c>
      <c r="BR29" s="84">
        <v>380650.17921214888</v>
      </c>
      <c r="BS29" s="87">
        <v>33.688837880533576</v>
      </c>
      <c r="BT29" s="84">
        <v>-786797.94769446773</v>
      </c>
      <c r="BU29" s="88">
        <v>-8.7357931705023848</v>
      </c>
      <c r="BV29" s="86">
        <v>85587.319124830887</v>
      </c>
      <c r="BW29" s="87">
        <v>0.12858266059038234</v>
      </c>
      <c r="BX29" s="84">
        <v>543257.82572489872</v>
      </c>
      <c r="BY29" s="87">
        <v>1.5630754832297975</v>
      </c>
      <c r="BZ29" s="84">
        <v>628845.14484972961</v>
      </c>
      <c r="CA29" s="88">
        <v>0.62066600819375239</v>
      </c>
      <c r="CB29" s="177">
        <f t="shared" si="39"/>
        <v>-1081860.8077817857</v>
      </c>
      <c r="CC29" s="178">
        <f t="shared" si="40"/>
        <v>923908.0049370476</v>
      </c>
      <c r="CD29" s="179">
        <f t="shared" si="41"/>
        <v>-157952.80284473812</v>
      </c>
      <c r="CE29" s="81"/>
      <c r="CF29" s="83">
        <v>2049213.9740163572</v>
      </c>
      <c r="CG29" s="87">
        <v>16.245423565822033</v>
      </c>
      <c r="CH29" s="84">
        <v>98084.999261920166</v>
      </c>
      <c r="CI29" s="87">
        <v>5.0818610052287534</v>
      </c>
      <c r="CJ29" s="84">
        <v>2147298.9732782776</v>
      </c>
      <c r="CK29" s="88">
        <v>14.763953832306195</v>
      </c>
      <c r="CL29" s="86">
        <v>150209.04580958764</v>
      </c>
      <c r="CM29" s="87">
        <v>0.27585791016166217</v>
      </c>
      <c r="CN29" s="84">
        <v>204105.89862409508</v>
      </c>
      <c r="CO29" s="87">
        <v>0.9549439431078296</v>
      </c>
      <c r="CP29" s="84">
        <v>354314.94443368271</v>
      </c>
      <c r="CQ29" s="88">
        <v>0.46727861506950552</v>
      </c>
      <c r="CR29" s="177">
        <f t="shared" si="42"/>
        <v>2199423.0198259447</v>
      </c>
      <c r="CS29" s="178">
        <f t="shared" si="43"/>
        <v>302190.89788601524</v>
      </c>
      <c r="CT29" s="179">
        <f t="shared" si="44"/>
        <v>2501613.9177119602</v>
      </c>
      <c r="CU29" s="81"/>
      <c r="CV29" s="86">
        <f t="shared" si="45"/>
        <v>8829619.8492980879</v>
      </c>
      <c r="CW29" s="87">
        <f t="shared" si="46"/>
        <v>13.216964920841622</v>
      </c>
      <c r="CX29" s="87">
        <f t="shared" si="47"/>
        <v>2188662.1869917959</v>
      </c>
      <c r="CY29" s="87">
        <f t="shared" si="48"/>
        <v>20.613724388903186</v>
      </c>
      <c r="CZ29" s="84">
        <f t="shared" si="49"/>
        <v>11018282.036289884</v>
      </c>
      <c r="DA29" s="88">
        <f t="shared" si="50"/>
        <v>14.231332718039909</v>
      </c>
      <c r="DB29" s="86">
        <f t="shared" si="51"/>
        <v>189090.41906757088</v>
      </c>
      <c r="DC29" s="87">
        <f t="shared" si="52"/>
        <v>6.3174785407590542E-2</v>
      </c>
      <c r="DD29" s="84">
        <f t="shared" si="53"/>
        <v>1808497.0277256574</v>
      </c>
      <c r="DE29" s="87">
        <f t="shared" si="54"/>
        <v>1.3179832147078405</v>
      </c>
      <c r="DF29" s="84">
        <f t="shared" si="55"/>
        <v>1997587.4467932284</v>
      </c>
      <c r="DG29" s="88">
        <f t="shared" si="56"/>
        <v>0.45760587211041126</v>
      </c>
      <c r="DH29" s="224"/>
      <c r="DI29" s="237" t="s">
        <v>29</v>
      </c>
      <c r="DJ29" s="86">
        <f t="shared" si="57"/>
        <v>11018282.036289884</v>
      </c>
      <c r="DK29" s="84">
        <f t="shared" si="58"/>
        <v>1997587.4467932284</v>
      </c>
      <c r="DL29" s="85">
        <f t="shared" si="59"/>
        <v>13015869.483083112</v>
      </c>
      <c r="DM29" s="337"/>
      <c r="DN29" s="338"/>
      <c r="DO29" s="339"/>
      <c r="DP29" s="339"/>
    </row>
    <row r="30" spans="1:120" s="65" customFormat="1" ht="15.6">
      <c r="A30" s="73">
        <v>18</v>
      </c>
      <c r="B30" s="73" t="s">
        <v>30</v>
      </c>
      <c r="C30" s="82"/>
      <c r="D30" s="83">
        <v>-1130417.8700000001</v>
      </c>
      <c r="E30" s="87">
        <v>-11.139646126708517</v>
      </c>
      <c r="F30" s="84">
        <v>0</v>
      </c>
      <c r="G30" s="87">
        <v>0</v>
      </c>
      <c r="H30" s="84">
        <v>-1130417.8700000001</v>
      </c>
      <c r="I30" s="88">
        <v>-9.7155836219714491</v>
      </c>
      <c r="J30" s="86">
        <v>814.2</v>
      </c>
      <c r="K30" s="87">
        <v>3.0956762429090691E-3</v>
      </c>
      <c r="L30" s="84">
        <v>17159.73</v>
      </c>
      <c r="M30" s="87">
        <v>7.9860614042844308E-2</v>
      </c>
      <c r="N30" s="84">
        <v>17973.93</v>
      </c>
      <c r="O30" s="88">
        <v>3.7611570196052171E-2</v>
      </c>
      <c r="P30" s="177">
        <f t="shared" si="27"/>
        <v>-1129603.6700000002</v>
      </c>
      <c r="Q30" s="178">
        <f t="shared" si="28"/>
        <v>17159.73</v>
      </c>
      <c r="R30" s="179">
        <f t="shared" si="29"/>
        <v>-1112443.9400000002</v>
      </c>
      <c r="S30" s="79"/>
      <c r="T30" s="83">
        <v>3229940.1176742078</v>
      </c>
      <c r="U30" s="87">
        <v>17.062727116367885</v>
      </c>
      <c r="V30" s="84">
        <v>114756.34430123237</v>
      </c>
      <c r="W30" s="87">
        <v>3.7169250599608854</v>
      </c>
      <c r="X30" s="84">
        <v>3344696.4619754404</v>
      </c>
      <c r="Y30" s="88">
        <v>15.191288910376617</v>
      </c>
      <c r="Z30" s="86">
        <v>21604.953592662401</v>
      </c>
      <c r="AA30" s="87">
        <v>2.4887713559144365E-2</v>
      </c>
      <c r="AB30" s="84">
        <v>6352.3843494099419</v>
      </c>
      <c r="AC30" s="87">
        <v>2.2879190450568673E-2</v>
      </c>
      <c r="AD30" s="84">
        <v>27957.337942072343</v>
      </c>
      <c r="AE30" s="88">
        <v>2.4400987572674216E-2</v>
      </c>
      <c r="AF30" s="177">
        <f t="shared" si="30"/>
        <v>3251545.07126687</v>
      </c>
      <c r="AG30" s="178">
        <f t="shared" si="31"/>
        <v>121108.72865064231</v>
      </c>
      <c r="AH30" s="179">
        <f t="shared" si="32"/>
        <v>3372653.7999175121</v>
      </c>
      <c r="AI30" s="81"/>
      <c r="AJ30" s="83">
        <v>199535.97526322323</v>
      </c>
      <c r="AK30" s="87">
        <v>3.1672377025908447</v>
      </c>
      <c r="AL30" s="84">
        <v>93821.671620654291</v>
      </c>
      <c r="AM30" s="87">
        <v>8.2509604802263912</v>
      </c>
      <c r="AN30" s="84">
        <v>293357.64688387752</v>
      </c>
      <c r="AO30" s="88">
        <v>3.9445166379889676</v>
      </c>
      <c r="AP30" s="86">
        <v>6088.0690053176968</v>
      </c>
      <c r="AQ30" s="87">
        <v>5.074955615746269E-2</v>
      </c>
      <c r="AR30" s="84">
        <v>3839.9112943967266</v>
      </c>
      <c r="AS30" s="87">
        <v>3.4844930076195338E-2</v>
      </c>
      <c r="AT30" s="84">
        <v>9927.9802997144234</v>
      </c>
      <c r="AU30" s="88">
        <v>4.3134562461014256E-2</v>
      </c>
      <c r="AV30" s="177">
        <f t="shared" si="33"/>
        <v>205624.04426854092</v>
      </c>
      <c r="AW30" s="178">
        <f t="shared" si="34"/>
        <v>97661.582915051025</v>
      </c>
      <c r="AX30" s="179">
        <f t="shared" si="35"/>
        <v>303285.62718359195</v>
      </c>
      <c r="AY30" s="81"/>
      <c r="AZ30" s="83">
        <v>407644.88717986457</v>
      </c>
      <c r="BA30" s="87">
        <v>3.7272434344271645</v>
      </c>
      <c r="BB30" s="84">
        <v>59530.700823990745</v>
      </c>
      <c r="BC30" s="87">
        <v>3.2255472921538115</v>
      </c>
      <c r="BD30" s="84">
        <v>467175.58800385532</v>
      </c>
      <c r="BE30" s="88">
        <v>3.6548060864764742</v>
      </c>
      <c r="BF30" s="86">
        <v>2573.6827646927632</v>
      </c>
      <c r="BG30" s="87">
        <v>4.8384589558107451E-3</v>
      </c>
      <c r="BH30" s="84">
        <v>7892.568630657267</v>
      </c>
      <c r="BI30" s="87">
        <v>3.7916421886639733E-2</v>
      </c>
      <c r="BJ30" s="84">
        <v>10466.251395350031</v>
      </c>
      <c r="BK30" s="88">
        <v>1.4142073204820069E-2</v>
      </c>
      <c r="BL30" s="177">
        <f t="shared" si="36"/>
        <v>410218.56994455733</v>
      </c>
      <c r="BM30" s="178">
        <f t="shared" si="37"/>
        <v>67423.269454648005</v>
      </c>
      <c r="BN30" s="179">
        <f t="shared" si="38"/>
        <v>477641.83939920535</v>
      </c>
      <c r="BO30" s="81"/>
      <c r="BP30" s="83">
        <v>257062.61418738548</v>
      </c>
      <c r="BQ30" s="87">
        <v>3.263582644856164</v>
      </c>
      <c r="BR30" s="84">
        <v>10020.593805744866</v>
      </c>
      <c r="BS30" s="87">
        <v>0.88685669579120863</v>
      </c>
      <c r="BT30" s="84">
        <v>267083.20799313032</v>
      </c>
      <c r="BU30" s="88">
        <v>2.9654165611121881</v>
      </c>
      <c r="BV30" s="86">
        <v>81264.308459318505</v>
      </c>
      <c r="BW30" s="87">
        <v>0.12208795765055265</v>
      </c>
      <c r="BX30" s="84">
        <v>26814.730913838051</v>
      </c>
      <c r="BY30" s="87">
        <v>7.7152038122777128E-2</v>
      </c>
      <c r="BZ30" s="84">
        <v>108079.03937315656</v>
      </c>
      <c r="CA30" s="88">
        <v>0.10667329864363079</v>
      </c>
      <c r="CB30" s="177">
        <f t="shared" si="39"/>
        <v>338326.92264670401</v>
      </c>
      <c r="CC30" s="178">
        <f t="shared" si="40"/>
        <v>36835.324719582917</v>
      </c>
      <c r="CD30" s="179">
        <f t="shared" si="41"/>
        <v>375162.24736628693</v>
      </c>
      <c r="CE30" s="81"/>
      <c r="CF30" s="83">
        <v>325869.98522665538</v>
      </c>
      <c r="CG30" s="87">
        <v>2.5833788001256957</v>
      </c>
      <c r="CH30" s="84">
        <v>57937.453227010563</v>
      </c>
      <c r="CI30" s="87">
        <v>3.0017850488063087</v>
      </c>
      <c r="CJ30" s="84">
        <v>383807.43845366593</v>
      </c>
      <c r="CK30" s="88">
        <v>2.6389037448169437</v>
      </c>
      <c r="CL30" s="86">
        <v>0</v>
      </c>
      <c r="CM30" s="87">
        <v>0</v>
      </c>
      <c r="CN30" s="84">
        <v>5046.7935587538423</v>
      </c>
      <c r="CO30" s="87">
        <v>2.3612276634510997E-2</v>
      </c>
      <c r="CP30" s="84">
        <v>5046.7935587538423</v>
      </c>
      <c r="CQ30" s="88">
        <v>6.6558262408194669E-3</v>
      </c>
      <c r="CR30" s="177">
        <f t="shared" si="42"/>
        <v>325869.98522665538</v>
      </c>
      <c r="CS30" s="178">
        <f t="shared" si="43"/>
        <v>62984.246785764408</v>
      </c>
      <c r="CT30" s="179">
        <f t="shared" si="44"/>
        <v>388854.23201241979</v>
      </c>
      <c r="CU30" s="81"/>
      <c r="CV30" s="86">
        <f t="shared" si="45"/>
        <v>3289635.7095313361</v>
      </c>
      <c r="CW30" s="87">
        <f t="shared" si="46"/>
        <v>4.9242210329904497</v>
      </c>
      <c r="CX30" s="87">
        <f t="shared" si="47"/>
        <v>336066.76377863286</v>
      </c>
      <c r="CY30" s="87">
        <f t="shared" si="48"/>
        <v>3.1652155759701706</v>
      </c>
      <c r="CZ30" s="84">
        <f t="shared" si="49"/>
        <v>3625702.4733099691</v>
      </c>
      <c r="DA30" s="88">
        <f t="shared" si="50"/>
        <v>4.6829966835436752</v>
      </c>
      <c r="DB30" s="86">
        <f t="shared" si="51"/>
        <v>112345.21382199138</v>
      </c>
      <c r="DC30" s="87">
        <f t="shared" si="52"/>
        <v>3.7534343674165485E-2</v>
      </c>
      <c r="DD30" s="84">
        <f t="shared" si="53"/>
        <v>67106.118747055822</v>
      </c>
      <c r="DE30" s="87">
        <f t="shared" si="54"/>
        <v>4.8905105597014817E-2</v>
      </c>
      <c r="DF30" s="84">
        <f t="shared" si="55"/>
        <v>179451.3325690472</v>
      </c>
      <c r="DG30" s="88">
        <f t="shared" si="56"/>
        <v>4.110858008917713E-2</v>
      </c>
      <c r="DH30" s="224"/>
      <c r="DI30" s="237" t="s">
        <v>30</v>
      </c>
      <c r="DJ30" s="86">
        <f t="shared" si="57"/>
        <v>3625702.4733099691</v>
      </c>
      <c r="DK30" s="84">
        <f t="shared" si="58"/>
        <v>179451.3325690472</v>
      </c>
      <c r="DL30" s="85">
        <f t="shared" si="59"/>
        <v>3805153.8058790164</v>
      </c>
      <c r="DM30" s="337"/>
      <c r="DN30" s="338"/>
      <c r="DO30" s="339"/>
      <c r="DP30" s="339"/>
    </row>
    <row r="31" spans="1:120" s="65" customFormat="1" ht="15.6">
      <c r="A31" s="73">
        <v>19</v>
      </c>
      <c r="B31" s="73" t="s">
        <v>31</v>
      </c>
      <c r="C31" s="82"/>
      <c r="D31" s="83">
        <v>60241.94</v>
      </c>
      <c r="E31" s="87">
        <v>0.59365117218680097</v>
      </c>
      <c r="F31" s="84">
        <v>3998.41</v>
      </c>
      <c r="G31" s="87">
        <v>0.2688187441172516</v>
      </c>
      <c r="H31" s="84">
        <v>64240.350000000006</v>
      </c>
      <c r="I31" s="88">
        <v>0.55212546518723526</v>
      </c>
      <c r="J31" s="86">
        <v>3243392.79</v>
      </c>
      <c r="K31" s="87">
        <v>12.331729312730978</v>
      </c>
      <c r="L31" s="84">
        <v>773786.11</v>
      </c>
      <c r="M31" s="87">
        <v>3.6011658623080827</v>
      </c>
      <c r="N31" s="84">
        <v>4017178.9</v>
      </c>
      <c r="O31" s="88">
        <v>8.4061975420761978</v>
      </c>
      <c r="P31" s="177">
        <f t="shared" si="27"/>
        <v>3303634.73</v>
      </c>
      <c r="Q31" s="178">
        <f t="shared" si="28"/>
        <v>777784.52</v>
      </c>
      <c r="R31" s="179">
        <f t="shared" si="29"/>
        <v>4081419.25</v>
      </c>
      <c r="S31" s="79"/>
      <c r="T31" s="83">
        <v>125204.98909845336</v>
      </c>
      <c r="U31" s="87">
        <v>0.66141739003292876</v>
      </c>
      <c r="V31" s="84">
        <v>39427.995457123143</v>
      </c>
      <c r="W31" s="87">
        <v>1.2770614580916999</v>
      </c>
      <c r="X31" s="84">
        <v>164632.98455557649</v>
      </c>
      <c r="Y31" s="88">
        <v>0.74774714566600886</v>
      </c>
      <c r="Z31" s="86">
        <v>3906067.6865292992</v>
      </c>
      <c r="AA31" s="87">
        <v>4.4995742901288605</v>
      </c>
      <c r="AB31" s="84">
        <v>1202278.1540175732</v>
      </c>
      <c r="AC31" s="87">
        <v>4.3302088392811546</v>
      </c>
      <c r="AD31" s="84">
        <v>5108345.8405468725</v>
      </c>
      <c r="AE31" s="88">
        <v>4.4585319113850739</v>
      </c>
      <c r="AF31" s="177">
        <f t="shared" si="30"/>
        <v>4031272.6756277527</v>
      </c>
      <c r="AG31" s="178">
        <f t="shared" si="31"/>
        <v>1241706.1494746963</v>
      </c>
      <c r="AH31" s="179">
        <f t="shared" si="32"/>
        <v>5272978.8251024485</v>
      </c>
      <c r="AI31" s="81"/>
      <c r="AJ31" s="83">
        <v>52426.598431660095</v>
      </c>
      <c r="AK31" s="87">
        <v>0.83216822907396981</v>
      </c>
      <c r="AL31" s="84">
        <v>0</v>
      </c>
      <c r="AM31" s="87">
        <v>0</v>
      </c>
      <c r="AN31" s="84">
        <v>52426.598431660095</v>
      </c>
      <c r="AO31" s="88">
        <v>0.70493335347998676</v>
      </c>
      <c r="AP31" s="86">
        <v>2419013.5421352182</v>
      </c>
      <c r="AQ31" s="87">
        <v>20.164663622410394</v>
      </c>
      <c r="AR31" s="84">
        <v>259604.57825996797</v>
      </c>
      <c r="AS31" s="87">
        <v>2.3557584234116877</v>
      </c>
      <c r="AT31" s="84">
        <v>2678618.1203951864</v>
      </c>
      <c r="AU31" s="88">
        <v>11.637917998962415</v>
      </c>
      <c r="AV31" s="177">
        <f t="shared" si="33"/>
        <v>2471440.140566878</v>
      </c>
      <c r="AW31" s="178">
        <f t="shared" si="34"/>
        <v>259604.57825996797</v>
      </c>
      <c r="AX31" s="179">
        <f t="shared" si="35"/>
        <v>2731044.7188268462</v>
      </c>
      <c r="AY31" s="81"/>
      <c r="AZ31" s="83">
        <v>201317.27555768556</v>
      </c>
      <c r="BA31" s="87">
        <v>1.840716067237385</v>
      </c>
      <c r="BB31" s="84">
        <v>34291.598934635491</v>
      </c>
      <c r="BC31" s="87">
        <v>1.8580190146638216</v>
      </c>
      <c r="BD31" s="84">
        <v>235608.87449232105</v>
      </c>
      <c r="BE31" s="88">
        <v>1.8432143515925761</v>
      </c>
      <c r="BF31" s="86">
        <v>6612869.2548156353</v>
      </c>
      <c r="BG31" s="87">
        <v>12.432028107157883</v>
      </c>
      <c r="BH31" s="84">
        <v>1213118.5144127049</v>
      </c>
      <c r="BI31" s="87">
        <v>5.8279016050995391</v>
      </c>
      <c r="BJ31" s="84">
        <v>7825987.7692283401</v>
      </c>
      <c r="BK31" s="88">
        <v>10.574530245052676</v>
      </c>
      <c r="BL31" s="177">
        <f t="shared" si="36"/>
        <v>6814186.5303733209</v>
      </c>
      <c r="BM31" s="178">
        <f t="shared" si="37"/>
        <v>1247410.1133473404</v>
      </c>
      <c r="BN31" s="179">
        <f t="shared" si="38"/>
        <v>8061596.6437206613</v>
      </c>
      <c r="BO31" s="81"/>
      <c r="BP31" s="83">
        <v>98241.751553886148</v>
      </c>
      <c r="BQ31" s="87">
        <v>1.2472450588937771</v>
      </c>
      <c r="BR31" s="84">
        <v>21609.632553595387</v>
      </c>
      <c r="BS31" s="87">
        <v>1.9125261132485518</v>
      </c>
      <c r="BT31" s="84">
        <v>119851.38410748154</v>
      </c>
      <c r="BU31" s="88">
        <v>1.3307061944294356</v>
      </c>
      <c r="BV31" s="86">
        <v>8241779.6224168167</v>
      </c>
      <c r="BW31" s="87">
        <v>12.382090742955551</v>
      </c>
      <c r="BX31" s="84">
        <v>1091390.6263829363</v>
      </c>
      <c r="BY31" s="87">
        <v>3.1401773705692482</v>
      </c>
      <c r="BZ31" s="84">
        <v>9333170.2487997524</v>
      </c>
      <c r="CA31" s="88">
        <v>9.2117774456213546</v>
      </c>
      <c r="CB31" s="177">
        <f t="shared" si="39"/>
        <v>8340021.3739707032</v>
      </c>
      <c r="CC31" s="178">
        <f t="shared" si="40"/>
        <v>1113000.2589365316</v>
      </c>
      <c r="CD31" s="179">
        <f t="shared" si="41"/>
        <v>9453021.6329072341</v>
      </c>
      <c r="CE31" s="81"/>
      <c r="CF31" s="83">
        <v>184034.18883683177</v>
      </c>
      <c r="CG31" s="87">
        <v>1.4589561588764302</v>
      </c>
      <c r="CH31" s="84">
        <v>34312.938606842079</v>
      </c>
      <c r="CI31" s="87">
        <v>1.7777803537040608</v>
      </c>
      <c r="CJ31" s="84">
        <v>218347.12744367385</v>
      </c>
      <c r="CK31" s="88">
        <v>1.5012659853664956</v>
      </c>
      <c r="CL31" s="86">
        <v>6506191.8228197042</v>
      </c>
      <c r="CM31" s="87">
        <v>11.948577861476439</v>
      </c>
      <c r="CN31" s="84">
        <v>1424741.888772141</v>
      </c>
      <c r="CO31" s="87">
        <v>6.6658957254376467</v>
      </c>
      <c r="CP31" s="84">
        <v>7930933.7115918454</v>
      </c>
      <c r="CQ31" s="88">
        <v>10.459495934849951</v>
      </c>
      <c r="CR31" s="177">
        <f t="shared" si="42"/>
        <v>6690226.0116565358</v>
      </c>
      <c r="CS31" s="178">
        <f t="shared" si="43"/>
        <v>1459054.8273789831</v>
      </c>
      <c r="CT31" s="179">
        <f t="shared" si="44"/>
        <v>8149280.8390355185</v>
      </c>
      <c r="CU31" s="81"/>
      <c r="CV31" s="86">
        <f t="shared" si="45"/>
        <v>721466.74347851682</v>
      </c>
      <c r="CW31" s="87">
        <f t="shared" si="46"/>
        <v>1.0799559667189333</v>
      </c>
      <c r="CX31" s="87">
        <f t="shared" si="47"/>
        <v>133640.5755521961</v>
      </c>
      <c r="CY31" s="87">
        <f t="shared" si="48"/>
        <v>1.2586821337621483</v>
      </c>
      <c r="CZ31" s="84">
        <f t="shared" si="49"/>
        <v>855107.31903071294</v>
      </c>
      <c r="DA31" s="88">
        <f t="shared" si="50"/>
        <v>1.1044658982839826</v>
      </c>
      <c r="DB31" s="86">
        <f t="shared" si="51"/>
        <v>30929314.718716674</v>
      </c>
      <c r="DC31" s="87">
        <f t="shared" si="52"/>
        <v>10.333431116150409</v>
      </c>
      <c r="DD31" s="84">
        <f t="shared" si="53"/>
        <v>5964919.8718453236</v>
      </c>
      <c r="DE31" s="87">
        <f t="shared" si="54"/>
        <v>4.3470706048414725</v>
      </c>
      <c r="DF31" s="84">
        <f t="shared" si="55"/>
        <v>36894234.590562001</v>
      </c>
      <c r="DG31" s="88">
        <f t="shared" si="56"/>
        <v>8.4517042909750515</v>
      </c>
      <c r="DH31" s="224"/>
      <c r="DI31" s="237" t="s">
        <v>31</v>
      </c>
      <c r="DJ31" s="86">
        <f t="shared" si="57"/>
        <v>855107.31903071294</v>
      </c>
      <c r="DK31" s="84">
        <f t="shared" si="58"/>
        <v>36894234.590562001</v>
      </c>
      <c r="DL31" s="85">
        <f t="shared" si="59"/>
        <v>37749341.90959271</v>
      </c>
      <c r="DM31" s="337"/>
      <c r="DN31" s="338"/>
      <c r="DO31" s="339"/>
      <c r="DP31" s="339"/>
    </row>
    <row r="32" spans="1:120" s="65" customFormat="1" ht="15.6">
      <c r="A32" s="73">
        <v>20</v>
      </c>
      <c r="B32" s="73" t="s">
        <v>32</v>
      </c>
      <c r="C32" s="82"/>
      <c r="D32" s="83">
        <v>108198811.97</v>
      </c>
      <c r="E32" s="87">
        <v>1066.2397584674359</v>
      </c>
      <c r="F32" s="84">
        <v>13141944.09</v>
      </c>
      <c r="G32" s="87">
        <v>883.55143807987088</v>
      </c>
      <c r="H32" s="84">
        <v>121340756.06</v>
      </c>
      <c r="I32" s="88">
        <v>1042.8853732241237</v>
      </c>
      <c r="J32" s="86">
        <v>8818460.9000000004</v>
      </c>
      <c r="K32" s="87">
        <v>33.528739753319243</v>
      </c>
      <c r="L32" s="84">
        <v>12729234.790000003</v>
      </c>
      <c r="M32" s="87">
        <v>59.241287982091592</v>
      </c>
      <c r="N32" s="84">
        <v>21547695.690000005</v>
      </c>
      <c r="O32" s="88">
        <v>45.089897924805875</v>
      </c>
      <c r="P32" s="177">
        <f t="shared" si="27"/>
        <v>117017272.87</v>
      </c>
      <c r="Q32" s="178">
        <f t="shared" si="28"/>
        <v>25871178.880000003</v>
      </c>
      <c r="R32" s="179">
        <f t="shared" si="29"/>
        <v>142888451.75</v>
      </c>
      <c r="S32" s="79"/>
      <c r="T32" s="83">
        <v>28651961.146741413</v>
      </c>
      <c r="U32" s="87">
        <v>151.35902728365548</v>
      </c>
      <c r="V32" s="84">
        <v>6539808.6476795394</v>
      </c>
      <c r="W32" s="87">
        <v>211.82252535076569</v>
      </c>
      <c r="X32" s="84">
        <v>35191769.79442095</v>
      </c>
      <c r="Y32" s="88">
        <v>159.83762601248546</v>
      </c>
      <c r="Z32" s="86">
        <v>15920720.755597878</v>
      </c>
      <c r="AA32" s="87">
        <v>18.339791202097953</v>
      </c>
      <c r="AB32" s="84">
        <v>15004251.901968317</v>
      </c>
      <c r="AC32" s="87">
        <v>54.040359957962451</v>
      </c>
      <c r="AD32" s="84">
        <v>30924972.657566197</v>
      </c>
      <c r="AE32" s="88">
        <v>26.991120365826497</v>
      </c>
      <c r="AF32" s="177">
        <f t="shared" si="30"/>
        <v>44572681.902339295</v>
      </c>
      <c r="AG32" s="178">
        <f t="shared" si="31"/>
        <v>21544060.549647857</v>
      </c>
      <c r="AH32" s="179">
        <f t="shared" si="32"/>
        <v>66116742.451987147</v>
      </c>
      <c r="AI32" s="81"/>
      <c r="AJ32" s="83">
        <v>5353915.0771600232</v>
      </c>
      <c r="AK32" s="87">
        <v>84.982779002540056</v>
      </c>
      <c r="AL32" s="84">
        <v>3537651.0045892829</v>
      </c>
      <c r="AM32" s="87">
        <v>311.11168803001345</v>
      </c>
      <c r="AN32" s="84">
        <v>8891566.0817493051</v>
      </c>
      <c r="AO32" s="88">
        <v>119.55689827687277</v>
      </c>
      <c r="AP32" s="86">
        <v>7207802.1434760261</v>
      </c>
      <c r="AQ32" s="87">
        <v>60.083543621583537</v>
      </c>
      <c r="AR32" s="84">
        <v>9232596.5523603521</v>
      </c>
      <c r="AS32" s="87">
        <v>83.780367988750925</v>
      </c>
      <c r="AT32" s="84">
        <v>16440398.695836378</v>
      </c>
      <c r="AU32" s="88">
        <v>71.429372643893146</v>
      </c>
      <c r="AV32" s="177">
        <f t="shared" si="33"/>
        <v>12561717.220636049</v>
      </c>
      <c r="AW32" s="178">
        <f t="shared" si="34"/>
        <v>12770247.556949634</v>
      </c>
      <c r="AX32" s="179">
        <f t="shared" si="35"/>
        <v>25331964.777585685</v>
      </c>
      <c r="AY32" s="81"/>
      <c r="AZ32" s="83">
        <v>23433386.011512551</v>
      </c>
      <c r="BA32" s="87">
        <v>214.25985436012536</v>
      </c>
      <c r="BB32" s="84">
        <v>6765793.4704921888</v>
      </c>
      <c r="BC32" s="87">
        <v>366.59045678869683</v>
      </c>
      <c r="BD32" s="84">
        <v>30199179.482004739</v>
      </c>
      <c r="BE32" s="88">
        <v>236.25409334640906</v>
      </c>
      <c r="BF32" s="86">
        <v>21092566.592797562</v>
      </c>
      <c r="BG32" s="87">
        <v>39.653495423760553</v>
      </c>
      <c r="BH32" s="84">
        <v>18616836.035992533</v>
      </c>
      <c r="BI32" s="87">
        <v>89.436512036551889</v>
      </c>
      <c r="BJ32" s="84">
        <v>39709402.628790095</v>
      </c>
      <c r="BK32" s="88">
        <v>53.655626803071151</v>
      </c>
      <c r="BL32" s="177">
        <f t="shared" si="36"/>
        <v>44525952.60431011</v>
      </c>
      <c r="BM32" s="178">
        <f t="shared" si="37"/>
        <v>25382629.506484721</v>
      </c>
      <c r="BN32" s="179">
        <f t="shared" si="38"/>
        <v>69908582.110794827</v>
      </c>
      <c r="BO32" s="81"/>
      <c r="BP32" s="83">
        <v>6949676.2907911427</v>
      </c>
      <c r="BQ32" s="87">
        <v>88.230811009574353</v>
      </c>
      <c r="BR32" s="84">
        <v>2363915.7966604726</v>
      </c>
      <c r="BS32" s="87">
        <v>209.21460276665834</v>
      </c>
      <c r="BT32" s="84">
        <v>9313592.0874516144</v>
      </c>
      <c r="BU32" s="88">
        <v>103.40852360992622</v>
      </c>
      <c r="BV32" s="86">
        <v>21809797.081340019</v>
      </c>
      <c r="BW32" s="87">
        <v>32.766089232971943</v>
      </c>
      <c r="BX32" s="84">
        <v>28834909.939585634</v>
      </c>
      <c r="BY32" s="87">
        <v>82.964549525935695</v>
      </c>
      <c r="BZ32" s="84">
        <v>50644707.020925656</v>
      </c>
      <c r="CA32" s="88">
        <v>49.98599162331363</v>
      </c>
      <c r="CB32" s="177">
        <f t="shared" si="39"/>
        <v>28759473.372131161</v>
      </c>
      <c r="CC32" s="178">
        <f t="shared" si="40"/>
        <v>31198825.736246105</v>
      </c>
      <c r="CD32" s="179">
        <f t="shared" si="41"/>
        <v>59958299.108377263</v>
      </c>
      <c r="CE32" s="81"/>
      <c r="CF32" s="83">
        <v>19996891.07795807</v>
      </c>
      <c r="CG32" s="87">
        <v>158.52808427044394</v>
      </c>
      <c r="CH32" s="84">
        <v>5654785.3443439603</v>
      </c>
      <c r="CI32" s="87">
        <v>292.97887903963317</v>
      </c>
      <c r="CJ32" s="84">
        <v>25651676.42230203</v>
      </c>
      <c r="CK32" s="88">
        <v>176.37048735786107</v>
      </c>
      <c r="CL32" s="86">
        <v>14213133.863829758</v>
      </c>
      <c r="CM32" s="87">
        <v>26.102325485072537</v>
      </c>
      <c r="CN32" s="84">
        <v>14789877.210895173</v>
      </c>
      <c r="CO32" s="87">
        <v>69.19694020144091</v>
      </c>
      <c r="CP32" s="84">
        <v>29003011.074724931</v>
      </c>
      <c r="CQ32" s="88">
        <v>38.249831289234884</v>
      </c>
      <c r="CR32" s="177">
        <f t="shared" si="42"/>
        <v>34210024.941787824</v>
      </c>
      <c r="CS32" s="178">
        <f t="shared" si="43"/>
        <v>20444662.555239134</v>
      </c>
      <c r="CT32" s="179">
        <f t="shared" si="44"/>
        <v>54654687.497026958</v>
      </c>
      <c r="CU32" s="81"/>
      <c r="CV32" s="86">
        <f t="shared" si="45"/>
        <v>192584641.57416323</v>
      </c>
      <c r="CW32" s="87">
        <f t="shared" si="46"/>
        <v>288.27792084173569</v>
      </c>
      <c r="CX32" s="87">
        <f t="shared" si="47"/>
        <v>38003898.353765443</v>
      </c>
      <c r="CY32" s="87">
        <f t="shared" si="48"/>
        <v>357.93641020735055</v>
      </c>
      <c r="CZ32" s="84">
        <f t="shared" si="49"/>
        <v>230588539.92792869</v>
      </c>
      <c r="DA32" s="88">
        <f t="shared" si="50"/>
        <v>297.83066197372176</v>
      </c>
      <c r="DB32" s="86">
        <f t="shared" si="51"/>
        <v>89062481.337041244</v>
      </c>
      <c r="DC32" s="87">
        <f t="shared" si="52"/>
        <v>29.755622596216813</v>
      </c>
      <c r="DD32" s="84">
        <f t="shared" si="53"/>
        <v>99207706.430802017</v>
      </c>
      <c r="DE32" s="87">
        <f t="shared" si="54"/>
        <v>72.299865491012056</v>
      </c>
      <c r="DF32" s="84">
        <f t="shared" si="55"/>
        <v>188270187.76784325</v>
      </c>
      <c r="DG32" s="88">
        <f t="shared" si="56"/>
        <v>43.128796991690649</v>
      </c>
      <c r="DH32" s="224"/>
      <c r="DI32" s="237" t="s">
        <v>32</v>
      </c>
      <c r="DJ32" s="86">
        <f t="shared" si="57"/>
        <v>230588539.92792869</v>
      </c>
      <c r="DK32" s="84">
        <f t="shared" si="58"/>
        <v>188270187.76784325</v>
      </c>
      <c r="DL32" s="85">
        <f t="shared" si="59"/>
        <v>418858727.69577193</v>
      </c>
      <c r="DM32" s="337"/>
      <c r="DN32" s="338"/>
      <c r="DO32" s="339"/>
      <c r="DP32" s="339"/>
    </row>
    <row r="33" spans="1:120" s="65" customFormat="1" ht="15.6">
      <c r="A33" s="73">
        <v>21</v>
      </c>
      <c r="B33" s="73" t="s">
        <v>33</v>
      </c>
      <c r="C33" s="82"/>
      <c r="D33" s="83">
        <v>45951.46</v>
      </c>
      <c r="E33" s="87">
        <v>0.45282635474048305</v>
      </c>
      <c r="F33" s="84">
        <v>-21729</v>
      </c>
      <c r="G33" s="87">
        <v>-1.4608713190802742</v>
      </c>
      <c r="H33" s="84">
        <v>24222.46</v>
      </c>
      <c r="I33" s="88">
        <v>0.20818437314677141</v>
      </c>
      <c r="J33" s="86">
        <v>697434.74</v>
      </c>
      <c r="K33" s="87">
        <v>2.6517221267470688</v>
      </c>
      <c r="L33" s="84">
        <v>2045593.4099999997</v>
      </c>
      <c r="M33" s="87">
        <v>9.5201000134964691</v>
      </c>
      <c r="N33" s="84">
        <v>2743028.1499999994</v>
      </c>
      <c r="O33" s="88">
        <v>5.7399575837600407</v>
      </c>
      <c r="P33" s="177">
        <f t="shared" si="27"/>
        <v>743386.2</v>
      </c>
      <c r="Q33" s="178">
        <f t="shared" si="28"/>
        <v>2023864.4099999997</v>
      </c>
      <c r="R33" s="179">
        <f t="shared" si="29"/>
        <v>2767250.6099999994</v>
      </c>
      <c r="S33" s="79"/>
      <c r="T33" s="83">
        <v>1974608.9103098921</v>
      </c>
      <c r="U33" s="87">
        <v>10.431219084775815</v>
      </c>
      <c r="V33" s="84">
        <v>1387758.6837943746</v>
      </c>
      <c r="W33" s="87">
        <v>44.949105519024897</v>
      </c>
      <c r="X33" s="84">
        <v>3362367.5941042667</v>
      </c>
      <c r="Y33" s="88">
        <v>15.271549489055223</v>
      </c>
      <c r="Z33" s="86">
        <v>1194356.1995960092</v>
      </c>
      <c r="AA33" s="87">
        <v>1.3758323921246023</v>
      </c>
      <c r="AB33" s="84">
        <v>1836417.4468421559</v>
      </c>
      <c r="AC33" s="87">
        <v>6.6141691374438798</v>
      </c>
      <c r="AD33" s="84">
        <v>3030773.6464381651</v>
      </c>
      <c r="AE33" s="88">
        <v>2.6452400523811939</v>
      </c>
      <c r="AF33" s="177">
        <f t="shared" si="30"/>
        <v>3168965.1099059014</v>
      </c>
      <c r="AG33" s="178">
        <f t="shared" si="31"/>
        <v>3224176.1306365305</v>
      </c>
      <c r="AH33" s="179">
        <f t="shared" si="32"/>
        <v>6393141.2405424323</v>
      </c>
      <c r="AI33" s="81"/>
      <c r="AJ33" s="83">
        <v>981084.89691578248</v>
      </c>
      <c r="AK33" s="87">
        <v>15.572776141520357</v>
      </c>
      <c r="AL33" s="84">
        <v>658827.91704348708</v>
      </c>
      <c r="AM33" s="87">
        <v>57.939312025634251</v>
      </c>
      <c r="AN33" s="84">
        <v>1639912.8139592696</v>
      </c>
      <c r="AO33" s="88">
        <v>22.050433824464772</v>
      </c>
      <c r="AP33" s="86">
        <v>571453.91907677776</v>
      </c>
      <c r="AQ33" s="87">
        <v>4.7635847642754658</v>
      </c>
      <c r="AR33" s="84">
        <v>1281510.8586681162</v>
      </c>
      <c r="AS33" s="87">
        <v>11.628955160327733</v>
      </c>
      <c r="AT33" s="84">
        <v>1852964.7777448939</v>
      </c>
      <c r="AU33" s="88">
        <v>8.0506631289342501</v>
      </c>
      <c r="AV33" s="177">
        <f t="shared" si="33"/>
        <v>1552538.8159925602</v>
      </c>
      <c r="AW33" s="178">
        <f t="shared" si="34"/>
        <v>1940338.7757116032</v>
      </c>
      <c r="AX33" s="179">
        <f t="shared" si="35"/>
        <v>3492877.5917041637</v>
      </c>
      <c r="AY33" s="81"/>
      <c r="AZ33" s="83">
        <v>2074955.8373308836</v>
      </c>
      <c r="BA33" s="87">
        <v>18.972065551764061</v>
      </c>
      <c r="BB33" s="84">
        <v>954847.46953545965</v>
      </c>
      <c r="BC33" s="87">
        <v>51.736425527495648</v>
      </c>
      <c r="BD33" s="84">
        <v>3029803.3068663431</v>
      </c>
      <c r="BE33" s="88">
        <v>23.702744430794784</v>
      </c>
      <c r="BF33" s="86">
        <v>1869413.7843194162</v>
      </c>
      <c r="BG33" s="87">
        <v>3.5144509614556574</v>
      </c>
      <c r="BH33" s="84">
        <v>2086793.2149705638</v>
      </c>
      <c r="BI33" s="87">
        <v>10.025092670294844</v>
      </c>
      <c r="BJ33" s="84">
        <v>3956206.9992899802</v>
      </c>
      <c r="BK33" s="88">
        <v>5.3456549899267243</v>
      </c>
      <c r="BL33" s="177">
        <f t="shared" si="36"/>
        <v>3944369.6216503</v>
      </c>
      <c r="BM33" s="178">
        <f t="shared" si="37"/>
        <v>3041640.6845060233</v>
      </c>
      <c r="BN33" s="179">
        <f t="shared" si="38"/>
        <v>6986010.3061563233</v>
      </c>
      <c r="BO33" s="81"/>
      <c r="BP33" s="83">
        <v>806654.64799910807</v>
      </c>
      <c r="BQ33" s="87">
        <v>10.241022864894029</v>
      </c>
      <c r="BR33" s="84">
        <v>1504745.727541558</v>
      </c>
      <c r="BS33" s="87">
        <v>133.17512412970689</v>
      </c>
      <c r="BT33" s="84">
        <v>2311400.3755406663</v>
      </c>
      <c r="BU33" s="88">
        <v>25.663406563416455</v>
      </c>
      <c r="BV33" s="86">
        <v>4115966.4560787347</v>
      </c>
      <c r="BW33" s="87">
        <v>6.1836487371623416</v>
      </c>
      <c r="BX33" s="84">
        <v>7969817.6762641035</v>
      </c>
      <c r="BY33" s="87">
        <v>22.930965787666782</v>
      </c>
      <c r="BZ33" s="84">
        <v>12085784.132342838</v>
      </c>
      <c r="CA33" s="88">
        <v>11.928589184075095</v>
      </c>
      <c r="CB33" s="177">
        <f t="shared" si="39"/>
        <v>4922621.104077843</v>
      </c>
      <c r="CC33" s="178">
        <f t="shared" si="40"/>
        <v>9474563.4038056619</v>
      </c>
      <c r="CD33" s="179">
        <f t="shared" si="41"/>
        <v>14397184.507883504</v>
      </c>
      <c r="CE33" s="81"/>
      <c r="CF33" s="83">
        <v>600526.17286951747</v>
      </c>
      <c r="CG33" s="87">
        <v>4.7607532274955604</v>
      </c>
      <c r="CH33" s="84">
        <v>709045.92287182948</v>
      </c>
      <c r="CI33" s="87">
        <v>36.736227287281977</v>
      </c>
      <c r="CJ33" s="84">
        <v>1309572.0957413469</v>
      </c>
      <c r="CK33" s="88">
        <v>9.004084760532356</v>
      </c>
      <c r="CL33" s="86">
        <v>1046208.3514766605</v>
      </c>
      <c r="CM33" s="87">
        <v>1.9213546552840697</v>
      </c>
      <c r="CN33" s="84">
        <v>868957.90522245679</v>
      </c>
      <c r="CO33" s="87">
        <v>4.0655664241047687</v>
      </c>
      <c r="CP33" s="84">
        <v>1915166.2566991174</v>
      </c>
      <c r="CQ33" s="88">
        <v>2.5257648600981168</v>
      </c>
      <c r="CR33" s="177">
        <f t="shared" si="42"/>
        <v>1646734.5243461779</v>
      </c>
      <c r="CS33" s="178">
        <f t="shared" si="43"/>
        <v>1578003.8280942864</v>
      </c>
      <c r="CT33" s="179">
        <f t="shared" si="44"/>
        <v>3224738.3524404643</v>
      </c>
      <c r="CU33" s="81"/>
      <c r="CV33" s="86">
        <f t="shared" si="45"/>
        <v>6483781.925425183</v>
      </c>
      <c r="CW33" s="87">
        <f t="shared" si="46"/>
        <v>9.7055048490614251</v>
      </c>
      <c r="CX33" s="87">
        <f t="shared" si="47"/>
        <v>5193496.7207867093</v>
      </c>
      <c r="CY33" s="87">
        <f t="shared" si="48"/>
        <v>48.914497017063425</v>
      </c>
      <c r="CZ33" s="84">
        <f t="shared" si="49"/>
        <v>11677278.646211892</v>
      </c>
      <c r="DA33" s="88">
        <f t="shared" si="50"/>
        <v>15.082499895007398</v>
      </c>
      <c r="DB33" s="86">
        <f t="shared" si="51"/>
        <v>9494833.4505475983</v>
      </c>
      <c r="DC33" s="87">
        <f t="shared" si="52"/>
        <v>3.1722076066942773</v>
      </c>
      <c r="DD33" s="84">
        <f t="shared" si="53"/>
        <v>16089090.511967395</v>
      </c>
      <c r="DE33" s="87">
        <f t="shared" si="54"/>
        <v>11.725289513666233</v>
      </c>
      <c r="DF33" s="84">
        <f t="shared" si="55"/>
        <v>25583923.962514993</v>
      </c>
      <c r="DG33" s="88">
        <f t="shared" si="56"/>
        <v>5.8607465999384392</v>
      </c>
      <c r="DH33" s="224"/>
      <c r="DI33" s="237" t="s">
        <v>33</v>
      </c>
      <c r="DJ33" s="86">
        <f t="shared" si="57"/>
        <v>11677278.646211892</v>
      </c>
      <c r="DK33" s="84">
        <f t="shared" si="58"/>
        <v>25583923.962514993</v>
      </c>
      <c r="DL33" s="85">
        <f t="shared" si="59"/>
        <v>37261202.608726889</v>
      </c>
      <c r="DM33" s="337"/>
      <c r="DN33" s="338"/>
      <c r="DO33" s="339"/>
      <c r="DP33" s="339"/>
    </row>
    <row r="34" spans="1:120" s="65" customFormat="1" ht="15.6">
      <c r="A34" s="73">
        <v>22</v>
      </c>
      <c r="B34" s="73" t="s">
        <v>34</v>
      </c>
      <c r="C34" s="82"/>
      <c r="D34" s="83">
        <v>148485.03</v>
      </c>
      <c r="E34" s="87">
        <v>1.4632382707411531</v>
      </c>
      <c r="F34" s="84">
        <v>1737.29</v>
      </c>
      <c r="G34" s="87">
        <v>0.1168004571735915</v>
      </c>
      <c r="H34" s="84">
        <v>150222.32</v>
      </c>
      <c r="I34" s="88">
        <v>1.2911132693315914</v>
      </c>
      <c r="J34" s="86">
        <v>959679.14999999991</v>
      </c>
      <c r="K34" s="87">
        <v>3.6488036667528476</v>
      </c>
      <c r="L34" s="84">
        <v>2637153.7699999996</v>
      </c>
      <c r="M34" s="87">
        <v>12.273195405615461</v>
      </c>
      <c r="N34" s="84">
        <v>3596832.9199999995</v>
      </c>
      <c r="O34" s="88">
        <v>7.526597347049381</v>
      </c>
      <c r="P34" s="177">
        <f t="shared" si="27"/>
        <v>1108164.18</v>
      </c>
      <c r="Q34" s="178">
        <f t="shared" si="28"/>
        <v>2638891.0599999996</v>
      </c>
      <c r="R34" s="179">
        <f t="shared" si="29"/>
        <v>3747055.2399999993</v>
      </c>
      <c r="S34" s="79"/>
      <c r="T34" s="83">
        <v>1420033.4174163141</v>
      </c>
      <c r="U34" s="87">
        <v>7.5015764425208618</v>
      </c>
      <c r="V34" s="84">
        <v>611070.78612580663</v>
      </c>
      <c r="W34" s="87">
        <v>19.792407401885296</v>
      </c>
      <c r="X34" s="84">
        <v>2031104.2035421208</v>
      </c>
      <c r="Y34" s="88">
        <v>9.2250794994010175</v>
      </c>
      <c r="Z34" s="86">
        <v>1707802.3816235997</v>
      </c>
      <c r="AA34" s="87">
        <v>1.9672940424138619</v>
      </c>
      <c r="AB34" s="84">
        <v>3082147.3658689568</v>
      </c>
      <c r="AC34" s="87">
        <v>11.100876883651505</v>
      </c>
      <c r="AD34" s="84">
        <v>4789949.7474925565</v>
      </c>
      <c r="AE34" s="88">
        <v>4.1806378169650635</v>
      </c>
      <c r="AF34" s="177">
        <f t="shared" si="30"/>
        <v>3127835.7990399138</v>
      </c>
      <c r="AG34" s="178">
        <f t="shared" si="31"/>
        <v>3693218.1519947634</v>
      </c>
      <c r="AH34" s="179">
        <f t="shared" si="32"/>
        <v>6821053.9510346772</v>
      </c>
      <c r="AI34" s="81"/>
      <c r="AJ34" s="83">
        <v>386792.22402641946</v>
      </c>
      <c r="AK34" s="87">
        <v>6.1395591115304677</v>
      </c>
      <c r="AL34" s="84">
        <v>295714.42548135732</v>
      </c>
      <c r="AM34" s="87">
        <v>26.006017542991586</v>
      </c>
      <c r="AN34" s="84">
        <v>682506.64950777683</v>
      </c>
      <c r="AO34" s="88">
        <v>9.1770535492030074</v>
      </c>
      <c r="AP34" s="86">
        <v>498225.50290825672</v>
      </c>
      <c r="AQ34" s="87">
        <v>4.1531597484912579</v>
      </c>
      <c r="AR34" s="84">
        <v>1334068.4070365452</v>
      </c>
      <c r="AS34" s="87">
        <v>12.105883911402406</v>
      </c>
      <c r="AT34" s="84">
        <v>1832293.9099448021</v>
      </c>
      <c r="AU34" s="88">
        <v>7.9608534384101795</v>
      </c>
      <c r="AV34" s="177">
        <f t="shared" si="33"/>
        <v>885017.72693467618</v>
      </c>
      <c r="AW34" s="178">
        <f t="shared" si="34"/>
        <v>1629782.8325179026</v>
      </c>
      <c r="AX34" s="179">
        <f t="shared" si="35"/>
        <v>2514800.5594525789</v>
      </c>
      <c r="AY34" s="81"/>
      <c r="AZ34" s="83">
        <v>1152136.5477638943</v>
      </c>
      <c r="BA34" s="87">
        <v>10.5343977522323</v>
      </c>
      <c r="BB34" s="84">
        <v>421274.22553280857</v>
      </c>
      <c r="BC34" s="87">
        <v>22.825868310186856</v>
      </c>
      <c r="BD34" s="84">
        <v>1573410.7732967029</v>
      </c>
      <c r="BE34" s="88">
        <v>12.309100514740487</v>
      </c>
      <c r="BF34" s="86">
        <v>2659430.6658561397</v>
      </c>
      <c r="BG34" s="87">
        <v>4.9996628563137824</v>
      </c>
      <c r="BH34" s="84">
        <v>2790024.7663693605</v>
      </c>
      <c r="BI34" s="87">
        <v>13.403463570138696</v>
      </c>
      <c r="BJ34" s="84">
        <v>5449455.4322255002</v>
      </c>
      <c r="BK34" s="88">
        <v>7.3633428758625774</v>
      </c>
      <c r="BL34" s="177">
        <f t="shared" si="36"/>
        <v>3811567.213620034</v>
      </c>
      <c r="BM34" s="178">
        <f t="shared" si="37"/>
        <v>3211298.9919021688</v>
      </c>
      <c r="BN34" s="179">
        <f t="shared" si="38"/>
        <v>7022866.2055222029</v>
      </c>
      <c r="BO34" s="81"/>
      <c r="BP34" s="83">
        <v>454341.00719893497</v>
      </c>
      <c r="BQ34" s="87">
        <v>5.7681644241742731</v>
      </c>
      <c r="BR34" s="84">
        <v>177783.5982610785</v>
      </c>
      <c r="BS34" s="87">
        <v>15.734454222593017</v>
      </c>
      <c r="BT34" s="84">
        <v>632124.6054600135</v>
      </c>
      <c r="BU34" s="88">
        <v>7.0184598567718508</v>
      </c>
      <c r="BV34" s="86">
        <v>3510517.7128936406</v>
      </c>
      <c r="BW34" s="87">
        <v>5.2740489150637382</v>
      </c>
      <c r="BX34" s="84">
        <v>4403277.0831842264</v>
      </c>
      <c r="BY34" s="87">
        <v>12.669222841675543</v>
      </c>
      <c r="BZ34" s="84">
        <v>7913794.796077867</v>
      </c>
      <c r="CA34" s="88">
        <v>7.8108632402972304</v>
      </c>
      <c r="CB34" s="177">
        <f t="shared" si="39"/>
        <v>3964858.7200925755</v>
      </c>
      <c r="CC34" s="178">
        <f t="shared" si="40"/>
        <v>4581060.6814453052</v>
      </c>
      <c r="CD34" s="179">
        <f t="shared" si="41"/>
        <v>8545919.4015378803</v>
      </c>
      <c r="CE34" s="81"/>
      <c r="CF34" s="83">
        <v>4567304.8949355204</v>
      </c>
      <c r="CG34" s="87">
        <v>36.207933145729939</v>
      </c>
      <c r="CH34" s="84">
        <v>1296648.4668928604</v>
      </c>
      <c r="CI34" s="87">
        <v>67.180377539653918</v>
      </c>
      <c r="CJ34" s="84">
        <v>5863953.3618283812</v>
      </c>
      <c r="CK34" s="88">
        <v>40.318156803594434</v>
      </c>
      <c r="CL34" s="86">
        <v>4169140.771278997</v>
      </c>
      <c r="CM34" s="87">
        <v>7.6565992023723766</v>
      </c>
      <c r="CN34" s="84">
        <v>5116830.9726871494</v>
      </c>
      <c r="CO34" s="87">
        <v>23.939958512778144</v>
      </c>
      <c r="CP34" s="84">
        <v>9285971.7439661473</v>
      </c>
      <c r="CQ34" s="88">
        <v>12.246550940803516</v>
      </c>
      <c r="CR34" s="177">
        <f t="shared" si="42"/>
        <v>8736445.6662145182</v>
      </c>
      <c r="CS34" s="178">
        <f t="shared" si="43"/>
        <v>6413479.4395800103</v>
      </c>
      <c r="CT34" s="179">
        <f t="shared" si="44"/>
        <v>15149925.105794528</v>
      </c>
      <c r="CU34" s="81"/>
      <c r="CV34" s="86">
        <f t="shared" si="45"/>
        <v>8129093.1213410832</v>
      </c>
      <c r="CW34" s="87">
        <f t="shared" si="46"/>
        <v>12.168353842726439</v>
      </c>
      <c r="CX34" s="87">
        <f t="shared" si="47"/>
        <v>2804228.7922939118</v>
      </c>
      <c r="CY34" s="87">
        <f t="shared" si="48"/>
        <v>26.411384905052149</v>
      </c>
      <c r="CZ34" s="84">
        <f t="shared" si="49"/>
        <v>10933321.913634995</v>
      </c>
      <c r="DA34" s="88">
        <f t="shared" si="50"/>
        <v>14.12159730109515</v>
      </c>
      <c r="DB34" s="86">
        <f t="shared" si="51"/>
        <v>13504796.184560634</v>
      </c>
      <c r="DC34" s="87">
        <f t="shared" si="52"/>
        <v>4.5119292936147684</v>
      </c>
      <c r="DD34" s="84">
        <f t="shared" si="53"/>
        <v>19363502.365146242</v>
      </c>
      <c r="DE34" s="87">
        <f t="shared" si="54"/>
        <v>14.111591395487617</v>
      </c>
      <c r="DF34" s="84">
        <f t="shared" si="55"/>
        <v>32868298.549706876</v>
      </c>
      <c r="DG34" s="88">
        <f t="shared" si="56"/>
        <v>7.5294458056237756</v>
      </c>
      <c r="DH34" s="224"/>
      <c r="DI34" s="237" t="s">
        <v>34</v>
      </c>
      <c r="DJ34" s="86">
        <f t="shared" si="57"/>
        <v>10933321.913634995</v>
      </c>
      <c r="DK34" s="84">
        <f t="shared" si="58"/>
        <v>32868298.549706876</v>
      </c>
      <c r="DL34" s="85">
        <f t="shared" si="59"/>
        <v>43801620.463341869</v>
      </c>
      <c r="DM34" s="337"/>
      <c r="DN34" s="338"/>
      <c r="DO34" s="339"/>
      <c r="DP34" s="339"/>
    </row>
    <row r="35" spans="1:120" s="65" customFormat="1" ht="15.6">
      <c r="A35" s="73">
        <v>23</v>
      </c>
      <c r="B35" s="73" t="s">
        <v>35</v>
      </c>
      <c r="C35" s="82"/>
      <c r="D35" s="83">
        <v>660617.37</v>
      </c>
      <c r="E35" s="87">
        <v>6.5100206943445311</v>
      </c>
      <c r="F35" s="84">
        <v>4116</v>
      </c>
      <c r="G35" s="87">
        <v>0.27672448567970959</v>
      </c>
      <c r="H35" s="84">
        <v>664733.37</v>
      </c>
      <c r="I35" s="88">
        <v>5.7131728132976942</v>
      </c>
      <c r="J35" s="86">
        <v>0</v>
      </c>
      <c r="K35" s="87">
        <v>0</v>
      </c>
      <c r="L35" s="84">
        <v>0</v>
      </c>
      <c r="M35" s="87">
        <v>0</v>
      </c>
      <c r="N35" s="84">
        <v>0</v>
      </c>
      <c r="O35" s="88">
        <v>0</v>
      </c>
      <c r="P35" s="177">
        <f t="shared" si="27"/>
        <v>660617.37</v>
      </c>
      <c r="Q35" s="178">
        <f t="shared" si="28"/>
        <v>4116</v>
      </c>
      <c r="R35" s="179">
        <f t="shared" si="29"/>
        <v>664733.37</v>
      </c>
      <c r="S35" s="79"/>
      <c r="T35" s="83">
        <v>2119173.842410611</v>
      </c>
      <c r="U35" s="87">
        <v>11.194908780920089</v>
      </c>
      <c r="V35" s="84">
        <v>12212.651698029542</v>
      </c>
      <c r="W35" s="87">
        <v>0.39556428379962238</v>
      </c>
      <c r="X35" s="84">
        <v>2131386.4941086406</v>
      </c>
      <c r="Y35" s="88">
        <v>9.6805519962058781</v>
      </c>
      <c r="Z35" s="86">
        <v>1937.2732998258032</v>
      </c>
      <c r="AA35" s="87">
        <v>2.2316318692865793E-3</v>
      </c>
      <c r="AB35" s="84">
        <v>-656.06410863151723</v>
      </c>
      <c r="AC35" s="87">
        <v>-2.3629262436800319E-3</v>
      </c>
      <c r="AD35" s="84">
        <v>1281.2091911942859</v>
      </c>
      <c r="AE35" s="88">
        <v>1.118231271414477E-3</v>
      </c>
      <c r="AF35" s="177">
        <f t="shared" si="30"/>
        <v>2121111.1157104368</v>
      </c>
      <c r="AG35" s="178">
        <f t="shared" si="31"/>
        <v>11556.587589398025</v>
      </c>
      <c r="AH35" s="179">
        <f t="shared" si="32"/>
        <v>2132667.7032998349</v>
      </c>
      <c r="AI35" s="81"/>
      <c r="AJ35" s="83">
        <v>539251.82515230251</v>
      </c>
      <c r="AK35" s="87">
        <v>8.5595527801952773</v>
      </c>
      <c r="AL35" s="84">
        <v>4152.1157890067097</v>
      </c>
      <c r="AM35" s="87">
        <v>0.36514957250960423</v>
      </c>
      <c r="AN35" s="84">
        <v>543403.94094130921</v>
      </c>
      <c r="AO35" s="88">
        <v>7.3066644383067221</v>
      </c>
      <c r="AP35" s="86">
        <v>0</v>
      </c>
      <c r="AQ35" s="87">
        <v>0</v>
      </c>
      <c r="AR35" s="84">
        <v>0</v>
      </c>
      <c r="AS35" s="87">
        <v>0</v>
      </c>
      <c r="AT35" s="84">
        <v>0</v>
      </c>
      <c r="AU35" s="88">
        <v>0</v>
      </c>
      <c r="AV35" s="177">
        <f t="shared" si="33"/>
        <v>539251.82515230251</v>
      </c>
      <c r="AW35" s="178">
        <f t="shared" si="34"/>
        <v>4152.1157890067097</v>
      </c>
      <c r="AX35" s="179">
        <f t="shared" si="35"/>
        <v>543403.94094130921</v>
      </c>
      <c r="AY35" s="81"/>
      <c r="AZ35" s="83">
        <v>1050407.5955592401</v>
      </c>
      <c r="BA35" s="87">
        <v>9.6042534498737311</v>
      </c>
      <c r="BB35" s="84">
        <v>16597.777048224198</v>
      </c>
      <c r="BC35" s="87">
        <v>0.89931605159428896</v>
      </c>
      <c r="BD35" s="84">
        <v>1067005.3726074642</v>
      </c>
      <c r="BE35" s="88">
        <v>8.3473919233910756</v>
      </c>
      <c r="BF35" s="86">
        <v>0</v>
      </c>
      <c r="BG35" s="87">
        <v>0</v>
      </c>
      <c r="BH35" s="84">
        <v>0</v>
      </c>
      <c r="BI35" s="87">
        <v>0</v>
      </c>
      <c r="BJ35" s="84">
        <v>0</v>
      </c>
      <c r="BK35" s="88">
        <v>0</v>
      </c>
      <c r="BL35" s="177">
        <f t="shared" si="36"/>
        <v>1050407.5955592401</v>
      </c>
      <c r="BM35" s="178">
        <f t="shared" si="37"/>
        <v>16597.777048224198</v>
      </c>
      <c r="BN35" s="179">
        <f t="shared" si="38"/>
        <v>1067005.3726074642</v>
      </c>
      <c r="BO35" s="81"/>
      <c r="BP35" s="83">
        <v>1462495.6101995758</v>
      </c>
      <c r="BQ35" s="87">
        <v>18.567364634930566</v>
      </c>
      <c r="BR35" s="84">
        <v>2466.3070621750417</v>
      </c>
      <c r="BS35" s="87">
        <v>0.21827657865076924</v>
      </c>
      <c r="BT35" s="84">
        <v>1464961.9172617509</v>
      </c>
      <c r="BU35" s="88">
        <v>16.265426656693435</v>
      </c>
      <c r="BV35" s="86">
        <v>1500.3264121945213</v>
      </c>
      <c r="BW35" s="87">
        <v>2.2540250565930482E-3</v>
      </c>
      <c r="BX35" s="84">
        <v>4269.678268920783</v>
      </c>
      <c r="BY35" s="87">
        <v>1.2284828873884811E-2</v>
      </c>
      <c r="BZ35" s="84">
        <v>5770.0046811153043</v>
      </c>
      <c r="CA35" s="88">
        <v>5.6949565437813534E-3</v>
      </c>
      <c r="CB35" s="177">
        <f t="shared" si="39"/>
        <v>1463995.9366117702</v>
      </c>
      <c r="CC35" s="178">
        <f t="shared" si="40"/>
        <v>6735.9853310958242</v>
      </c>
      <c r="CD35" s="179">
        <f t="shared" si="41"/>
        <v>1470731.9219428659</v>
      </c>
      <c r="CE35" s="81"/>
      <c r="CF35" s="83">
        <v>904508.17951584957</v>
      </c>
      <c r="CG35" s="87">
        <v>7.1706120889785998</v>
      </c>
      <c r="CH35" s="84">
        <v>7518.1832354359694</v>
      </c>
      <c r="CI35" s="87">
        <v>0.38952299028215998</v>
      </c>
      <c r="CJ35" s="84">
        <v>912026.36275128555</v>
      </c>
      <c r="CK35" s="88">
        <v>6.2707220936956691</v>
      </c>
      <c r="CL35" s="86">
        <v>45171.352182655784</v>
      </c>
      <c r="CM35" s="87">
        <v>8.2956886818120648E-2</v>
      </c>
      <c r="CN35" s="84">
        <v>51779.566615815631</v>
      </c>
      <c r="CO35" s="87">
        <v>0.24225945379260222</v>
      </c>
      <c r="CP35" s="84">
        <v>96950.918798471423</v>
      </c>
      <c r="CQ35" s="88">
        <v>0.12786107890051251</v>
      </c>
      <c r="CR35" s="177">
        <f t="shared" si="42"/>
        <v>949679.53169850539</v>
      </c>
      <c r="CS35" s="178">
        <f t="shared" si="43"/>
        <v>59297.749851251603</v>
      </c>
      <c r="CT35" s="179">
        <f t="shared" si="44"/>
        <v>1008977.281549757</v>
      </c>
      <c r="CU35" s="81"/>
      <c r="CV35" s="86">
        <f t="shared" si="45"/>
        <v>6736454.4228375796</v>
      </c>
      <c r="CW35" s="87">
        <f t="shared" si="46"/>
        <v>10.083727648203404</v>
      </c>
      <c r="CX35" s="87">
        <f t="shared" si="47"/>
        <v>47063.034832871468</v>
      </c>
      <c r="CY35" s="87">
        <f t="shared" si="48"/>
        <v>0.44325909896747323</v>
      </c>
      <c r="CZ35" s="84">
        <f t="shared" si="49"/>
        <v>6783517.4576704511</v>
      </c>
      <c r="DA35" s="88">
        <f t="shared" si="50"/>
        <v>8.7616648058908453</v>
      </c>
      <c r="DB35" s="86">
        <f t="shared" si="51"/>
        <v>48608.951894676109</v>
      </c>
      <c r="DC35" s="87">
        <f t="shared" si="52"/>
        <v>1.6240167640311234E-2</v>
      </c>
      <c r="DD35" s="84">
        <f t="shared" si="53"/>
        <v>55393.180776104899</v>
      </c>
      <c r="DE35" s="87">
        <f t="shared" si="54"/>
        <v>4.0369036472233687E-2</v>
      </c>
      <c r="DF35" s="84">
        <f t="shared" si="55"/>
        <v>104002.13267078101</v>
      </c>
      <c r="DG35" s="88">
        <f t="shared" si="56"/>
        <v>2.3824732528508783E-2</v>
      </c>
      <c r="DH35" s="224"/>
      <c r="DI35" s="237" t="s">
        <v>35</v>
      </c>
      <c r="DJ35" s="86">
        <f t="shared" si="57"/>
        <v>6783517.4576704511</v>
      </c>
      <c r="DK35" s="84">
        <f t="shared" si="58"/>
        <v>104002.13267078101</v>
      </c>
      <c r="DL35" s="85">
        <f t="shared" si="59"/>
        <v>6887519.5903412318</v>
      </c>
      <c r="DM35" s="337"/>
      <c r="DN35" s="338"/>
      <c r="DO35" s="339"/>
      <c r="DP35" s="339"/>
    </row>
    <row r="36" spans="1:120" s="65" customFormat="1" ht="15.6">
      <c r="A36" s="73">
        <v>24</v>
      </c>
      <c r="B36" s="73" t="s">
        <v>36</v>
      </c>
      <c r="C36" s="82"/>
      <c r="D36" s="83">
        <v>256453.2</v>
      </c>
      <c r="E36" s="87">
        <v>2.5272051794988029</v>
      </c>
      <c r="F36" s="84">
        <v>0</v>
      </c>
      <c r="G36" s="87">
        <v>0</v>
      </c>
      <c r="H36" s="84">
        <v>256453.2</v>
      </c>
      <c r="I36" s="88">
        <v>2.2041340426811975</v>
      </c>
      <c r="J36" s="86">
        <v>0</v>
      </c>
      <c r="K36" s="87">
        <v>0</v>
      </c>
      <c r="L36" s="84">
        <v>0</v>
      </c>
      <c r="M36" s="87">
        <v>0</v>
      </c>
      <c r="N36" s="84">
        <v>0</v>
      </c>
      <c r="O36" s="88">
        <v>0</v>
      </c>
      <c r="P36" s="177">
        <f t="shared" si="27"/>
        <v>256453.2</v>
      </c>
      <c r="Q36" s="178">
        <f t="shared" si="28"/>
        <v>0</v>
      </c>
      <c r="R36" s="179">
        <f t="shared" si="29"/>
        <v>256453.2</v>
      </c>
      <c r="S36" s="79"/>
      <c r="T36" s="83">
        <v>522757.98016444489</v>
      </c>
      <c r="U36" s="87">
        <v>2.7615610316244488</v>
      </c>
      <c r="V36" s="84">
        <v>0</v>
      </c>
      <c r="W36" s="87">
        <v>0</v>
      </c>
      <c r="X36" s="84">
        <v>522757.98016444489</v>
      </c>
      <c r="Y36" s="88">
        <v>2.3743163534166238</v>
      </c>
      <c r="Z36" s="86">
        <v>0</v>
      </c>
      <c r="AA36" s="87">
        <v>0</v>
      </c>
      <c r="AB36" s="84">
        <v>0</v>
      </c>
      <c r="AC36" s="87">
        <v>0</v>
      </c>
      <c r="AD36" s="84">
        <v>0</v>
      </c>
      <c r="AE36" s="88">
        <v>0</v>
      </c>
      <c r="AF36" s="177">
        <f t="shared" si="30"/>
        <v>522757.98016444489</v>
      </c>
      <c r="AG36" s="178">
        <f t="shared" si="31"/>
        <v>0</v>
      </c>
      <c r="AH36" s="179">
        <f t="shared" si="32"/>
        <v>522757.98016444489</v>
      </c>
      <c r="AI36" s="81"/>
      <c r="AJ36" s="83">
        <v>203769.5003821014</v>
      </c>
      <c r="AK36" s="87">
        <v>3.2344365140016094</v>
      </c>
      <c r="AL36" s="84">
        <v>2224.8263828546237</v>
      </c>
      <c r="AM36" s="87">
        <v>0.19565793534910067</v>
      </c>
      <c r="AN36" s="84">
        <v>205994.32676495603</v>
      </c>
      <c r="AO36" s="88">
        <v>2.7698205855098901</v>
      </c>
      <c r="AP36" s="86">
        <v>0</v>
      </c>
      <c r="AQ36" s="87">
        <v>0</v>
      </c>
      <c r="AR36" s="84">
        <v>0</v>
      </c>
      <c r="AS36" s="87">
        <v>0</v>
      </c>
      <c r="AT36" s="84">
        <v>0</v>
      </c>
      <c r="AU36" s="88">
        <v>0</v>
      </c>
      <c r="AV36" s="177">
        <f t="shared" si="33"/>
        <v>203769.5003821014</v>
      </c>
      <c r="AW36" s="178">
        <f t="shared" si="34"/>
        <v>2224.8263828546237</v>
      </c>
      <c r="AX36" s="179">
        <f t="shared" si="35"/>
        <v>205994.32676495603</v>
      </c>
      <c r="AY36" s="81"/>
      <c r="AZ36" s="83">
        <v>398910.70352021512</v>
      </c>
      <c r="BA36" s="87">
        <v>3.647383660088463</v>
      </c>
      <c r="BB36" s="84">
        <v>0</v>
      </c>
      <c r="BC36" s="87">
        <v>0</v>
      </c>
      <c r="BD36" s="84">
        <v>398910.70352021512</v>
      </c>
      <c r="BE36" s="88">
        <v>3.1207565305708203</v>
      </c>
      <c r="BF36" s="86">
        <v>0</v>
      </c>
      <c r="BG36" s="87">
        <v>0</v>
      </c>
      <c r="BH36" s="84">
        <v>0</v>
      </c>
      <c r="BI36" s="87">
        <v>0</v>
      </c>
      <c r="BJ36" s="84">
        <v>0</v>
      </c>
      <c r="BK36" s="88">
        <v>0</v>
      </c>
      <c r="BL36" s="177">
        <f t="shared" si="36"/>
        <v>398910.70352021512</v>
      </c>
      <c r="BM36" s="178">
        <f t="shared" si="37"/>
        <v>0</v>
      </c>
      <c r="BN36" s="179">
        <f t="shared" si="38"/>
        <v>398910.70352021512</v>
      </c>
      <c r="BO36" s="81"/>
      <c r="BP36" s="83">
        <v>317935.50116923498</v>
      </c>
      <c r="BQ36" s="87">
        <v>4.0364048544344078</v>
      </c>
      <c r="BR36" s="84">
        <v>511.94301721823507</v>
      </c>
      <c r="BS36" s="87">
        <v>4.5308701408818042E-2</v>
      </c>
      <c r="BT36" s="84">
        <v>318447.44418645324</v>
      </c>
      <c r="BU36" s="88">
        <v>3.535712079879791</v>
      </c>
      <c r="BV36" s="86">
        <v>0</v>
      </c>
      <c r="BW36" s="87">
        <v>0</v>
      </c>
      <c r="BX36" s="84">
        <v>0</v>
      </c>
      <c r="BY36" s="87">
        <v>0</v>
      </c>
      <c r="BZ36" s="84">
        <v>0</v>
      </c>
      <c r="CA36" s="88">
        <v>0</v>
      </c>
      <c r="CB36" s="177">
        <f t="shared" si="39"/>
        <v>317935.50116923498</v>
      </c>
      <c r="CC36" s="178">
        <f t="shared" si="40"/>
        <v>511.94301721823507</v>
      </c>
      <c r="CD36" s="179">
        <f t="shared" si="41"/>
        <v>318447.44418645324</v>
      </c>
      <c r="CE36" s="81"/>
      <c r="CF36" s="83">
        <v>810069.83605825366</v>
      </c>
      <c r="CG36" s="87">
        <v>6.4219392272001459</v>
      </c>
      <c r="CH36" s="84">
        <v>1409.888202177108</v>
      </c>
      <c r="CI36" s="87">
        <v>7.3047417345065438E-2</v>
      </c>
      <c r="CJ36" s="84">
        <v>811479.72426043078</v>
      </c>
      <c r="CK36" s="88">
        <v>5.5794043279137444</v>
      </c>
      <c r="CL36" s="86">
        <v>0</v>
      </c>
      <c r="CM36" s="87">
        <v>0</v>
      </c>
      <c r="CN36" s="84">
        <v>0</v>
      </c>
      <c r="CO36" s="87">
        <v>0</v>
      </c>
      <c r="CP36" s="84">
        <v>0</v>
      </c>
      <c r="CQ36" s="88">
        <v>0</v>
      </c>
      <c r="CR36" s="177">
        <f t="shared" si="42"/>
        <v>810069.83605825366</v>
      </c>
      <c r="CS36" s="178">
        <f t="shared" si="43"/>
        <v>1409.888202177108</v>
      </c>
      <c r="CT36" s="179">
        <f t="shared" si="44"/>
        <v>811479.72426043078</v>
      </c>
      <c r="CU36" s="81"/>
      <c r="CV36" s="86">
        <f t="shared" si="45"/>
        <v>2509896.7212942503</v>
      </c>
      <c r="CW36" s="87">
        <f t="shared" si="46"/>
        <v>3.7570379570665913</v>
      </c>
      <c r="CX36" s="87">
        <f t="shared" si="47"/>
        <v>4146.6576022499667</v>
      </c>
      <c r="CY36" s="87">
        <f t="shared" si="48"/>
        <v>3.9054933856839807E-2</v>
      </c>
      <c r="CZ36" s="84">
        <f t="shared" si="49"/>
        <v>2514043.3788965004</v>
      </c>
      <c r="DA36" s="88">
        <f t="shared" si="50"/>
        <v>3.2471657264555494</v>
      </c>
      <c r="DB36" s="86">
        <f t="shared" si="51"/>
        <v>0</v>
      </c>
      <c r="DC36" s="87">
        <f t="shared" si="52"/>
        <v>0</v>
      </c>
      <c r="DD36" s="84">
        <f t="shared" si="53"/>
        <v>0</v>
      </c>
      <c r="DE36" s="87">
        <f t="shared" si="54"/>
        <v>0</v>
      </c>
      <c r="DF36" s="84">
        <f t="shared" si="55"/>
        <v>0</v>
      </c>
      <c r="DG36" s="88">
        <f t="shared" si="56"/>
        <v>0</v>
      </c>
      <c r="DH36" s="224"/>
      <c r="DI36" s="237" t="s">
        <v>36</v>
      </c>
      <c r="DJ36" s="86">
        <f t="shared" si="57"/>
        <v>2514043.3788965004</v>
      </c>
      <c r="DK36" s="84">
        <f t="shared" si="58"/>
        <v>0</v>
      </c>
      <c r="DL36" s="85">
        <f t="shared" si="59"/>
        <v>2514043.3788965004</v>
      </c>
      <c r="DM36" s="337"/>
      <c r="DN36" s="338"/>
      <c r="DO36" s="339"/>
      <c r="DP36" s="339"/>
    </row>
    <row r="37" spans="1:120" s="65" customFormat="1" ht="15.6">
      <c r="A37" s="73">
        <v>25</v>
      </c>
      <c r="B37" s="73" t="s">
        <v>37</v>
      </c>
      <c r="C37" s="82"/>
      <c r="D37" s="83">
        <v>74390.080000000002</v>
      </c>
      <c r="E37" s="87">
        <v>0.73307330725188957</v>
      </c>
      <c r="F37" s="84">
        <v>523.08000000000004</v>
      </c>
      <c r="G37" s="87">
        <v>3.5167406212182332E-2</v>
      </c>
      <c r="H37" s="84">
        <v>74913.16</v>
      </c>
      <c r="I37" s="88">
        <v>0.64385488736667496</v>
      </c>
      <c r="J37" s="86">
        <v>0</v>
      </c>
      <c r="K37" s="87">
        <v>0</v>
      </c>
      <c r="L37" s="84">
        <v>0</v>
      </c>
      <c r="M37" s="87">
        <v>0</v>
      </c>
      <c r="N37" s="84">
        <v>0</v>
      </c>
      <c r="O37" s="88">
        <v>0</v>
      </c>
      <c r="P37" s="177">
        <f t="shared" si="27"/>
        <v>74390.080000000002</v>
      </c>
      <c r="Q37" s="178">
        <f t="shared" si="28"/>
        <v>523.08000000000004</v>
      </c>
      <c r="R37" s="179">
        <f t="shared" si="29"/>
        <v>74913.16</v>
      </c>
      <c r="S37" s="79"/>
      <c r="T37" s="83">
        <v>1908653.5031296974</v>
      </c>
      <c r="U37" s="87">
        <v>10.082798038699286</v>
      </c>
      <c r="V37" s="84">
        <v>26985.787509605707</v>
      </c>
      <c r="W37" s="87">
        <v>0.87406191324757743</v>
      </c>
      <c r="X37" s="84">
        <v>1935639.2906393032</v>
      </c>
      <c r="Y37" s="88">
        <v>8.7914870675621923</v>
      </c>
      <c r="Z37" s="86">
        <v>3848.1958876217682</v>
      </c>
      <c r="AA37" s="87">
        <v>4.4329091733450784E-3</v>
      </c>
      <c r="AB37" s="84">
        <v>7080.0547366034971</v>
      </c>
      <c r="AC37" s="87">
        <v>2.5500018860516324E-2</v>
      </c>
      <c r="AD37" s="84">
        <v>10928.250624225266</v>
      </c>
      <c r="AE37" s="88">
        <v>9.5381079638308264E-3</v>
      </c>
      <c r="AF37" s="177">
        <f t="shared" si="30"/>
        <v>1912501.6990173191</v>
      </c>
      <c r="AG37" s="178">
        <f t="shared" si="31"/>
        <v>34065.842246209206</v>
      </c>
      <c r="AH37" s="179">
        <f t="shared" si="32"/>
        <v>1946567.5412635284</v>
      </c>
      <c r="AI37" s="81"/>
      <c r="AJ37" s="83">
        <v>940079.78902505687</v>
      </c>
      <c r="AK37" s="87">
        <v>14.92190141309614</v>
      </c>
      <c r="AL37" s="84">
        <v>6107.5305587159946</v>
      </c>
      <c r="AM37" s="87">
        <v>0.53711463888101263</v>
      </c>
      <c r="AN37" s="84">
        <v>946187.31958377291</v>
      </c>
      <c r="AO37" s="88">
        <v>12.72253055066858</v>
      </c>
      <c r="AP37" s="86">
        <v>0</v>
      </c>
      <c r="AQ37" s="87">
        <v>0</v>
      </c>
      <c r="AR37" s="84">
        <v>0</v>
      </c>
      <c r="AS37" s="87">
        <v>0</v>
      </c>
      <c r="AT37" s="84">
        <v>0</v>
      </c>
      <c r="AU37" s="88">
        <v>0</v>
      </c>
      <c r="AV37" s="177">
        <f t="shared" si="33"/>
        <v>940079.78902505687</v>
      </c>
      <c r="AW37" s="178">
        <f t="shared" si="34"/>
        <v>6107.5305587159946</v>
      </c>
      <c r="AX37" s="179">
        <f t="shared" si="35"/>
        <v>946187.31958377291</v>
      </c>
      <c r="AY37" s="81"/>
      <c r="AZ37" s="83">
        <v>1471354.8165925334</v>
      </c>
      <c r="BA37" s="87">
        <v>13.45312489455452</v>
      </c>
      <c r="BB37" s="84">
        <v>13891.079124267533</v>
      </c>
      <c r="BC37" s="87">
        <v>0.75265925033959324</v>
      </c>
      <c r="BD37" s="84">
        <v>1485245.8957168008</v>
      </c>
      <c r="BE37" s="88">
        <v>11.619369416912191</v>
      </c>
      <c r="BF37" s="86">
        <v>0</v>
      </c>
      <c r="BG37" s="87">
        <v>0</v>
      </c>
      <c r="BH37" s="84">
        <v>0</v>
      </c>
      <c r="BI37" s="87">
        <v>0</v>
      </c>
      <c r="BJ37" s="84">
        <v>0</v>
      </c>
      <c r="BK37" s="88">
        <v>0</v>
      </c>
      <c r="BL37" s="177">
        <f t="shared" si="36"/>
        <v>1471354.8165925334</v>
      </c>
      <c r="BM37" s="178">
        <f t="shared" si="37"/>
        <v>13891.079124267533</v>
      </c>
      <c r="BN37" s="179">
        <f t="shared" si="38"/>
        <v>1485245.8957168008</v>
      </c>
      <c r="BO37" s="81"/>
      <c r="BP37" s="83">
        <v>1204534.3284968378</v>
      </c>
      <c r="BQ37" s="87">
        <v>15.29237280202163</v>
      </c>
      <c r="BR37" s="84">
        <v>3968.7143207459485</v>
      </c>
      <c r="BS37" s="87">
        <v>0.35124474030851832</v>
      </c>
      <c r="BT37" s="84">
        <v>1208503.0428175838</v>
      </c>
      <c r="BU37" s="88">
        <v>13.417971740918702</v>
      </c>
      <c r="BV37" s="86">
        <v>4990.3342347662774</v>
      </c>
      <c r="BW37" s="87">
        <v>7.4972608057231925E-3</v>
      </c>
      <c r="BX37" s="84">
        <v>18043.727745629898</v>
      </c>
      <c r="BY37" s="87">
        <v>5.191588069188622E-2</v>
      </c>
      <c r="BZ37" s="84">
        <v>23034.061980396174</v>
      </c>
      <c r="CA37" s="88">
        <v>2.2734467172003513E-2</v>
      </c>
      <c r="CB37" s="177">
        <f t="shared" si="39"/>
        <v>1209524.662731604</v>
      </c>
      <c r="CC37" s="178">
        <f t="shared" si="40"/>
        <v>22012.442066375846</v>
      </c>
      <c r="CD37" s="179">
        <f t="shared" si="41"/>
        <v>1231537.1047979798</v>
      </c>
      <c r="CE37" s="81"/>
      <c r="CF37" s="83">
        <v>969560.72606976761</v>
      </c>
      <c r="CG37" s="87">
        <v>7.6863250336509745</v>
      </c>
      <c r="CH37" s="84">
        <v>12907.764601241011</v>
      </c>
      <c r="CI37" s="87">
        <v>0.66876144247660807</v>
      </c>
      <c r="CJ37" s="84">
        <v>982468.49067100859</v>
      </c>
      <c r="CK37" s="88">
        <v>6.7550534967272764</v>
      </c>
      <c r="CL37" s="86">
        <v>106056.75943056148</v>
      </c>
      <c r="CM37" s="87">
        <v>0.19477253089084889</v>
      </c>
      <c r="CN37" s="84">
        <v>74227.396220457726</v>
      </c>
      <c r="CO37" s="87">
        <v>0.34728541855587136</v>
      </c>
      <c r="CP37" s="84">
        <v>180284.15565101919</v>
      </c>
      <c r="CQ37" s="88">
        <v>0.23776284882996573</v>
      </c>
      <c r="CR37" s="177">
        <f t="shared" si="42"/>
        <v>1075617.4855003292</v>
      </c>
      <c r="CS37" s="178">
        <f t="shared" si="43"/>
        <v>87135.160821698737</v>
      </c>
      <c r="CT37" s="179">
        <f t="shared" si="44"/>
        <v>1162752.646322028</v>
      </c>
      <c r="CU37" s="81"/>
      <c r="CV37" s="86">
        <f t="shared" si="45"/>
        <v>6568573.2433138937</v>
      </c>
      <c r="CW37" s="87">
        <f t="shared" si="46"/>
        <v>9.8324280794218026</v>
      </c>
      <c r="CX37" s="87">
        <f t="shared" si="47"/>
        <v>64383.956114576198</v>
      </c>
      <c r="CY37" s="87">
        <f t="shared" si="48"/>
        <v>0.60639468909419536</v>
      </c>
      <c r="CZ37" s="84">
        <f t="shared" si="49"/>
        <v>6632957.1994284699</v>
      </c>
      <c r="DA37" s="88">
        <f t="shared" si="50"/>
        <v>8.5671995415149169</v>
      </c>
      <c r="DB37" s="86">
        <f t="shared" si="51"/>
        <v>114895.28955294951</v>
      </c>
      <c r="DC37" s="87">
        <f t="shared" si="52"/>
        <v>3.8386319611766091E-2</v>
      </c>
      <c r="DD37" s="84">
        <f t="shared" si="53"/>
        <v>99351.178702691119</v>
      </c>
      <c r="DE37" s="87">
        <f t="shared" si="54"/>
        <v>7.2404424162232903E-2</v>
      </c>
      <c r="DF37" s="84">
        <f t="shared" si="55"/>
        <v>214246.46825564065</v>
      </c>
      <c r="DG37" s="88">
        <f t="shared" si="56"/>
        <v>4.9079424337635125E-2</v>
      </c>
      <c r="DH37" s="224"/>
      <c r="DI37" s="237" t="s">
        <v>37</v>
      </c>
      <c r="DJ37" s="86">
        <f t="shared" si="57"/>
        <v>6632957.1994284699</v>
      </c>
      <c r="DK37" s="84">
        <f t="shared" si="58"/>
        <v>214246.46825564065</v>
      </c>
      <c r="DL37" s="85">
        <f t="shared" si="59"/>
        <v>6847203.6676841108</v>
      </c>
      <c r="DM37" s="337"/>
      <c r="DN37" s="338"/>
      <c r="DO37" s="339"/>
      <c r="DP37" s="339"/>
    </row>
    <row r="38" spans="1:120" s="65" customFormat="1" ht="15.6">
      <c r="A38" s="73">
        <v>26</v>
      </c>
      <c r="B38" s="73" t="s">
        <v>38</v>
      </c>
      <c r="C38" s="82"/>
      <c r="D38" s="83">
        <v>318836.46999999997</v>
      </c>
      <c r="E38" s="87">
        <v>3.1419579806261515</v>
      </c>
      <c r="F38" s="84">
        <v>4145</v>
      </c>
      <c r="G38" s="87">
        <v>0.27867419658464432</v>
      </c>
      <c r="H38" s="84">
        <v>322981.46999999997</v>
      </c>
      <c r="I38" s="88">
        <v>2.7759234557502728</v>
      </c>
      <c r="J38" s="86">
        <v>0</v>
      </c>
      <c r="K38" s="87">
        <v>0</v>
      </c>
      <c r="L38" s="84">
        <v>0</v>
      </c>
      <c r="M38" s="87">
        <v>0</v>
      </c>
      <c r="N38" s="84">
        <v>0</v>
      </c>
      <c r="O38" s="88">
        <v>0</v>
      </c>
      <c r="P38" s="177">
        <f t="shared" si="27"/>
        <v>318836.46999999997</v>
      </c>
      <c r="Q38" s="178">
        <f t="shared" si="28"/>
        <v>4145</v>
      </c>
      <c r="R38" s="179">
        <f t="shared" si="29"/>
        <v>322981.46999999997</v>
      </c>
      <c r="S38" s="79"/>
      <c r="T38" s="83">
        <v>999636.1251875367</v>
      </c>
      <c r="U38" s="87">
        <v>5.2807537596146643</v>
      </c>
      <c r="V38" s="84">
        <v>3974.0180436449391</v>
      </c>
      <c r="W38" s="87">
        <v>0.12871730399834616</v>
      </c>
      <c r="X38" s="84">
        <v>1003610.1432311817</v>
      </c>
      <c r="Y38" s="88">
        <v>4.5583005251856807</v>
      </c>
      <c r="Z38" s="86">
        <v>-291.85020044716259</v>
      </c>
      <c r="AA38" s="87">
        <v>-3.3619531556757041E-4</v>
      </c>
      <c r="AB38" s="84">
        <v>1465.4994087911891</v>
      </c>
      <c r="AC38" s="87">
        <v>5.2782448659681441E-3</v>
      </c>
      <c r="AD38" s="84">
        <v>1173.6492083440266</v>
      </c>
      <c r="AE38" s="88">
        <v>1.0243535992883132E-3</v>
      </c>
      <c r="AF38" s="177">
        <f t="shared" si="30"/>
        <v>999344.27498708956</v>
      </c>
      <c r="AG38" s="178">
        <f t="shared" si="31"/>
        <v>5439.5174524361282</v>
      </c>
      <c r="AH38" s="179">
        <f t="shared" si="32"/>
        <v>1004783.7924395257</v>
      </c>
      <c r="AI38" s="81"/>
      <c r="AJ38" s="83">
        <v>21050.740856934804</v>
      </c>
      <c r="AK38" s="87">
        <v>0.33413874376086994</v>
      </c>
      <c r="AL38" s="84">
        <v>189.84816524770224</v>
      </c>
      <c r="AM38" s="87">
        <v>1.6695819650664166E-2</v>
      </c>
      <c r="AN38" s="84">
        <v>21240.589022182507</v>
      </c>
      <c r="AO38" s="88">
        <v>0.28560311172610975</v>
      </c>
      <c r="AP38" s="86">
        <v>0</v>
      </c>
      <c r="AQ38" s="87">
        <v>0</v>
      </c>
      <c r="AR38" s="84">
        <v>0</v>
      </c>
      <c r="AS38" s="87">
        <v>0</v>
      </c>
      <c r="AT38" s="84">
        <v>0</v>
      </c>
      <c r="AU38" s="88">
        <v>0</v>
      </c>
      <c r="AV38" s="177">
        <f t="shared" si="33"/>
        <v>21050.740856934804</v>
      </c>
      <c r="AW38" s="178">
        <f t="shared" si="34"/>
        <v>189.84816524770224</v>
      </c>
      <c r="AX38" s="179">
        <f t="shared" si="35"/>
        <v>21240.589022182507</v>
      </c>
      <c r="AY38" s="81"/>
      <c r="AZ38" s="83">
        <v>1211214.2818780045</v>
      </c>
      <c r="BA38" s="87">
        <v>11.074566667684669</v>
      </c>
      <c r="BB38" s="84">
        <v>9668.9660049258364</v>
      </c>
      <c r="BC38" s="87">
        <v>0.52389282644808388</v>
      </c>
      <c r="BD38" s="84">
        <v>1220883.2478829303</v>
      </c>
      <c r="BE38" s="88">
        <v>9.55120866718506</v>
      </c>
      <c r="BF38" s="86">
        <v>0</v>
      </c>
      <c r="BG38" s="87">
        <v>0</v>
      </c>
      <c r="BH38" s="84">
        <v>0</v>
      </c>
      <c r="BI38" s="87">
        <v>0</v>
      </c>
      <c r="BJ38" s="84">
        <v>0</v>
      </c>
      <c r="BK38" s="88">
        <v>0</v>
      </c>
      <c r="BL38" s="177">
        <f t="shared" si="36"/>
        <v>1211214.2818780045</v>
      </c>
      <c r="BM38" s="178">
        <f t="shared" si="37"/>
        <v>9668.9660049258364</v>
      </c>
      <c r="BN38" s="179">
        <f t="shared" si="38"/>
        <v>1220883.2478829303</v>
      </c>
      <c r="BO38" s="81"/>
      <c r="BP38" s="83">
        <v>171071.45734104572</v>
      </c>
      <c r="BQ38" s="87">
        <v>2.1718671187305056</v>
      </c>
      <c r="BR38" s="84">
        <v>580.32366422120754</v>
      </c>
      <c r="BS38" s="87">
        <v>5.1360621667511069E-2</v>
      </c>
      <c r="BT38" s="84">
        <v>171651.78100526694</v>
      </c>
      <c r="BU38" s="88">
        <v>1.9058443919488701</v>
      </c>
      <c r="BV38" s="86">
        <v>29.656645548473612</v>
      </c>
      <c r="BW38" s="87">
        <v>4.4554852609027678E-5</v>
      </c>
      <c r="BX38" s="84">
        <v>2293.0030169804877</v>
      </c>
      <c r="BY38" s="87">
        <v>6.597487655206161E-3</v>
      </c>
      <c r="BZ38" s="84">
        <v>2322.6596625289612</v>
      </c>
      <c r="CA38" s="88">
        <v>2.2924497595969919E-3</v>
      </c>
      <c r="CB38" s="177">
        <f t="shared" si="39"/>
        <v>171101.1139865942</v>
      </c>
      <c r="CC38" s="178">
        <f t="shared" si="40"/>
        <v>2873.3266812016955</v>
      </c>
      <c r="CD38" s="179">
        <f t="shared" si="41"/>
        <v>173974.44066779589</v>
      </c>
      <c r="CE38" s="81"/>
      <c r="CF38" s="83">
        <v>701552.02050932893</v>
      </c>
      <c r="CG38" s="87">
        <v>5.5616494280949809</v>
      </c>
      <c r="CH38" s="84">
        <v>14080.421564328304</v>
      </c>
      <c r="CI38" s="87">
        <v>0.72951772262205605</v>
      </c>
      <c r="CJ38" s="84">
        <v>715632.44207365718</v>
      </c>
      <c r="CK38" s="88">
        <v>4.9203974235341725</v>
      </c>
      <c r="CL38" s="86">
        <v>139443.1431320798</v>
      </c>
      <c r="CM38" s="87">
        <v>0.25608640174408059</v>
      </c>
      <c r="CN38" s="84">
        <v>131902.48294114252</v>
      </c>
      <c r="CO38" s="87">
        <v>0.61712805957415928</v>
      </c>
      <c r="CP38" s="84">
        <v>271345.62607322232</v>
      </c>
      <c r="CQ38" s="88">
        <v>0.35785678913240232</v>
      </c>
      <c r="CR38" s="177">
        <f t="shared" si="42"/>
        <v>840995.16364140878</v>
      </c>
      <c r="CS38" s="178">
        <f t="shared" si="43"/>
        <v>145982.90450547083</v>
      </c>
      <c r="CT38" s="179">
        <f t="shared" si="44"/>
        <v>986978.06814687955</v>
      </c>
      <c r="CU38" s="81"/>
      <c r="CV38" s="86">
        <f t="shared" si="45"/>
        <v>3423361.0957728503</v>
      </c>
      <c r="CW38" s="87">
        <f t="shared" si="46"/>
        <v>5.1243931546838422</v>
      </c>
      <c r="CX38" s="87">
        <f t="shared" si="47"/>
        <v>32638.57744236799</v>
      </c>
      <c r="CY38" s="87">
        <f t="shared" si="48"/>
        <v>0.30740360200016942</v>
      </c>
      <c r="CZ38" s="84">
        <f t="shared" si="49"/>
        <v>3455999.6732152184</v>
      </c>
      <c r="DA38" s="88">
        <f t="shared" si="50"/>
        <v>4.4638067042549769</v>
      </c>
      <c r="DB38" s="86">
        <f t="shared" si="51"/>
        <v>139180.94957718111</v>
      </c>
      <c r="DC38" s="87">
        <f t="shared" si="52"/>
        <v>4.6500117064212768E-2</v>
      </c>
      <c r="DD38" s="84">
        <f t="shared" si="53"/>
        <v>135660.98536691419</v>
      </c>
      <c r="DE38" s="87">
        <f t="shared" si="54"/>
        <v>9.8866019055156573E-2</v>
      </c>
      <c r="DF38" s="84">
        <f t="shared" si="55"/>
        <v>274841.93494409532</v>
      </c>
      <c r="DG38" s="88">
        <f t="shared" si="56"/>
        <v>6.2960589552415278E-2</v>
      </c>
      <c r="DH38" s="224"/>
      <c r="DI38" s="237" t="s">
        <v>38</v>
      </c>
      <c r="DJ38" s="86">
        <f t="shared" si="57"/>
        <v>3455999.6732152184</v>
      </c>
      <c r="DK38" s="84">
        <f t="shared" si="58"/>
        <v>274841.93494409532</v>
      </c>
      <c r="DL38" s="85">
        <f t="shared" si="59"/>
        <v>3730841.6081593139</v>
      </c>
      <c r="DM38" s="337"/>
      <c r="DN38" s="338"/>
      <c r="DO38" s="339"/>
      <c r="DP38" s="339"/>
    </row>
    <row r="39" spans="1:120" s="100" customFormat="1" ht="15.6">
      <c r="A39" s="73">
        <v>27</v>
      </c>
      <c r="B39" s="73" t="s">
        <v>39</v>
      </c>
      <c r="C39" s="82"/>
      <c r="D39" s="83">
        <v>588411.31999999995</v>
      </c>
      <c r="E39" s="87">
        <v>5.7984698010386584</v>
      </c>
      <c r="F39" s="84">
        <v>7180.7300000000005</v>
      </c>
      <c r="G39" s="87">
        <v>0.48277060642732289</v>
      </c>
      <c r="H39" s="84">
        <v>595592.04999999993</v>
      </c>
      <c r="I39" s="88">
        <v>5.1189250629560545</v>
      </c>
      <c r="J39" s="86">
        <v>0</v>
      </c>
      <c r="K39" s="87">
        <v>0</v>
      </c>
      <c r="L39" s="84">
        <v>0</v>
      </c>
      <c r="M39" s="87">
        <v>0</v>
      </c>
      <c r="N39" s="84">
        <v>0</v>
      </c>
      <c r="O39" s="88">
        <v>0</v>
      </c>
      <c r="P39" s="177">
        <f t="shared" si="27"/>
        <v>588411.31999999995</v>
      </c>
      <c r="Q39" s="178">
        <f t="shared" si="28"/>
        <v>7180.7300000000005</v>
      </c>
      <c r="R39" s="179">
        <f t="shared" si="29"/>
        <v>595592.04999999993</v>
      </c>
      <c r="S39" s="79"/>
      <c r="T39" s="83">
        <v>1756645.1529310639</v>
      </c>
      <c r="U39" s="87">
        <v>9.2797871764681297</v>
      </c>
      <c r="V39" s="84">
        <v>16171.26366685122</v>
      </c>
      <c r="W39" s="87">
        <v>0.52378258945556844</v>
      </c>
      <c r="X39" s="84">
        <v>1772816.4165979151</v>
      </c>
      <c r="Y39" s="88">
        <v>8.0519612693617493</v>
      </c>
      <c r="Z39" s="86">
        <v>903.64675880894788</v>
      </c>
      <c r="AA39" s="87">
        <v>1.0409511686951456E-3</v>
      </c>
      <c r="AB39" s="84">
        <v>770.86811765581297</v>
      </c>
      <c r="AC39" s="87">
        <v>2.7764123683348867E-3</v>
      </c>
      <c r="AD39" s="84">
        <v>1674.5148764647608</v>
      </c>
      <c r="AE39" s="88">
        <v>1.4615059837076172E-3</v>
      </c>
      <c r="AF39" s="177">
        <f t="shared" si="30"/>
        <v>1757548.7996898729</v>
      </c>
      <c r="AG39" s="178">
        <f t="shared" si="31"/>
        <v>16942.131784507033</v>
      </c>
      <c r="AH39" s="179">
        <f t="shared" si="32"/>
        <v>1774490.93147438</v>
      </c>
      <c r="AI39" s="81"/>
      <c r="AJ39" s="83">
        <v>253201.57205297134</v>
      </c>
      <c r="AK39" s="87">
        <v>4.0190725722693861</v>
      </c>
      <c r="AL39" s="84">
        <v>2901.5443084073222</v>
      </c>
      <c r="AM39" s="87">
        <v>0.2551705486243358</v>
      </c>
      <c r="AN39" s="84">
        <v>256103.11636137866</v>
      </c>
      <c r="AO39" s="88">
        <v>3.443588446590454</v>
      </c>
      <c r="AP39" s="86">
        <v>0</v>
      </c>
      <c r="AQ39" s="87">
        <v>0</v>
      </c>
      <c r="AR39" s="84">
        <v>0</v>
      </c>
      <c r="AS39" s="87">
        <v>0</v>
      </c>
      <c r="AT39" s="84">
        <v>0</v>
      </c>
      <c r="AU39" s="88">
        <v>0</v>
      </c>
      <c r="AV39" s="177">
        <f t="shared" si="33"/>
        <v>253201.57205297134</v>
      </c>
      <c r="AW39" s="178">
        <f t="shared" si="34"/>
        <v>2901.5443084073222</v>
      </c>
      <c r="AX39" s="179">
        <f t="shared" si="35"/>
        <v>256103.11636137866</v>
      </c>
      <c r="AY39" s="81"/>
      <c r="AZ39" s="83">
        <v>1487337.1641854856</v>
      </c>
      <c r="BA39" s="87">
        <v>13.59925723180687</v>
      </c>
      <c r="BB39" s="84">
        <v>11209.329305274883</v>
      </c>
      <c r="BC39" s="87">
        <v>0.60735421029881254</v>
      </c>
      <c r="BD39" s="84">
        <v>1498546.4934907604</v>
      </c>
      <c r="BE39" s="88">
        <v>11.723422597228714</v>
      </c>
      <c r="BF39" s="86">
        <v>0</v>
      </c>
      <c r="BG39" s="87">
        <v>0</v>
      </c>
      <c r="BH39" s="84">
        <v>0</v>
      </c>
      <c r="BI39" s="87">
        <v>0</v>
      </c>
      <c r="BJ39" s="84">
        <v>0</v>
      </c>
      <c r="BK39" s="88">
        <v>0</v>
      </c>
      <c r="BL39" s="177">
        <f t="shared" si="36"/>
        <v>1487337.1641854856</v>
      </c>
      <c r="BM39" s="178">
        <f t="shared" si="37"/>
        <v>11209.329305274883</v>
      </c>
      <c r="BN39" s="179">
        <f t="shared" si="38"/>
        <v>1498546.4934907604</v>
      </c>
      <c r="BO39" s="81"/>
      <c r="BP39" s="83">
        <v>21397.359977268148</v>
      </c>
      <c r="BQ39" s="87">
        <v>0.27165386490875809</v>
      </c>
      <c r="BR39" s="84">
        <v>2691.294022725916</v>
      </c>
      <c r="BS39" s="87">
        <v>0.23818869127585768</v>
      </c>
      <c r="BT39" s="84">
        <v>24088.653999994065</v>
      </c>
      <c r="BU39" s="88">
        <v>0.26745557702122957</v>
      </c>
      <c r="BV39" s="86">
        <v>26.231459567661961</v>
      </c>
      <c r="BW39" s="87">
        <v>3.9409002371712976E-5</v>
      </c>
      <c r="BX39" s="84">
        <v>1256.6321021171275</v>
      </c>
      <c r="BY39" s="87">
        <v>3.615614423294963E-3</v>
      </c>
      <c r="BZ39" s="84">
        <v>1282.8635616847894</v>
      </c>
      <c r="CA39" s="88">
        <v>1.2661778697176502E-3</v>
      </c>
      <c r="CB39" s="177">
        <f t="shared" si="39"/>
        <v>21423.59143683581</v>
      </c>
      <c r="CC39" s="178">
        <f t="shared" si="40"/>
        <v>3947.9261248430435</v>
      </c>
      <c r="CD39" s="179">
        <f t="shared" si="41"/>
        <v>25371.517561678855</v>
      </c>
      <c r="CE39" s="81"/>
      <c r="CF39" s="83">
        <v>633016.32891161239</v>
      </c>
      <c r="CG39" s="87">
        <v>5.0183233755211418</v>
      </c>
      <c r="CH39" s="84">
        <v>4071.8538448171003</v>
      </c>
      <c r="CI39" s="87">
        <v>0.210965952272789</v>
      </c>
      <c r="CJ39" s="84">
        <v>637088.18275642954</v>
      </c>
      <c r="CK39" s="88">
        <v>4.3803590624195872</v>
      </c>
      <c r="CL39" s="86">
        <v>628.69502902014449</v>
      </c>
      <c r="CM39" s="87">
        <v>1.1545942250000816E-3</v>
      </c>
      <c r="CN39" s="84">
        <v>979.39985019769881</v>
      </c>
      <c r="CO39" s="87">
        <v>4.5822877297118821E-3</v>
      </c>
      <c r="CP39" s="84">
        <v>1608.0948792178433</v>
      </c>
      <c r="CQ39" s="88">
        <v>2.1207921366746718E-3</v>
      </c>
      <c r="CR39" s="177">
        <f t="shared" si="42"/>
        <v>633645.02394063259</v>
      </c>
      <c r="CS39" s="178">
        <f t="shared" si="43"/>
        <v>5051.2536950147987</v>
      </c>
      <c r="CT39" s="179">
        <f t="shared" si="44"/>
        <v>638696.27763564733</v>
      </c>
      <c r="CU39" s="81"/>
      <c r="CV39" s="86">
        <f t="shared" si="45"/>
        <v>4740008.8980584014</v>
      </c>
      <c r="CW39" s="87">
        <f t="shared" si="46"/>
        <v>7.0952693773215278</v>
      </c>
      <c r="CX39" s="87">
        <f t="shared" si="47"/>
        <v>44226.015148076447</v>
      </c>
      <c r="CY39" s="87">
        <f t="shared" si="48"/>
        <v>0.41653887589429195</v>
      </c>
      <c r="CZ39" s="84">
        <f t="shared" si="49"/>
        <v>4784234.9132064776</v>
      </c>
      <c r="DA39" s="88">
        <f t="shared" si="50"/>
        <v>6.1793697626232067</v>
      </c>
      <c r="DB39" s="86">
        <f t="shared" si="51"/>
        <v>1558.5732473967544</v>
      </c>
      <c r="DC39" s="87">
        <f t="shared" si="52"/>
        <v>5.2071665466623242E-4</v>
      </c>
      <c r="DD39" s="84">
        <f t="shared" si="53"/>
        <v>3006.9000699706394</v>
      </c>
      <c r="DE39" s="87">
        <f t="shared" si="54"/>
        <v>2.1913466042623284E-3</v>
      </c>
      <c r="DF39" s="84">
        <f t="shared" si="55"/>
        <v>4565.473317367394</v>
      </c>
      <c r="DG39" s="88">
        <f t="shared" si="56"/>
        <v>1.0458552902625304E-3</v>
      </c>
      <c r="DH39" s="224"/>
      <c r="DI39" s="237" t="s">
        <v>39</v>
      </c>
      <c r="DJ39" s="86">
        <f t="shared" si="57"/>
        <v>4784234.9132064776</v>
      </c>
      <c r="DK39" s="84">
        <f t="shared" si="58"/>
        <v>4565.473317367394</v>
      </c>
      <c r="DL39" s="85">
        <f t="shared" si="59"/>
        <v>4788800.3865238447</v>
      </c>
      <c r="DM39" s="337"/>
      <c r="DN39" s="338"/>
      <c r="DO39" s="339"/>
      <c r="DP39" s="339"/>
    </row>
    <row r="40" spans="1:120" s="100" customFormat="1" ht="15.6">
      <c r="A40" s="73">
        <v>28</v>
      </c>
      <c r="B40" s="73" t="s">
        <v>40</v>
      </c>
      <c r="C40" s="82"/>
      <c r="D40" s="83">
        <v>168361.21000000002</v>
      </c>
      <c r="E40" s="87">
        <v>1.6591070883057246</v>
      </c>
      <c r="F40" s="84">
        <v>0</v>
      </c>
      <c r="G40" s="87">
        <v>0</v>
      </c>
      <c r="H40" s="84">
        <v>168361.21000000002</v>
      </c>
      <c r="I40" s="88">
        <v>1.4470112848192109</v>
      </c>
      <c r="J40" s="86">
        <v>0</v>
      </c>
      <c r="K40" s="87">
        <v>0</v>
      </c>
      <c r="L40" s="84">
        <v>0</v>
      </c>
      <c r="M40" s="87">
        <v>0</v>
      </c>
      <c r="N40" s="84">
        <v>0</v>
      </c>
      <c r="O40" s="88">
        <v>0</v>
      </c>
      <c r="P40" s="177">
        <f t="shared" si="27"/>
        <v>168361.21000000002</v>
      </c>
      <c r="Q40" s="178">
        <f t="shared" si="28"/>
        <v>0</v>
      </c>
      <c r="R40" s="179">
        <f t="shared" si="29"/>
        <v>168361.21000000002</v>
      </c>
      <c r="S40" s="79"/>
      <c r="T40" s="83">
        <v>60985593.031492762</v>
      </c>
      <c r="U40" s="87">
        <v>322.16712818673608</v>
      </c>
      <c r="V40" s="84">
        <v>1647815.8814245015</v>
      </c>
      <c r="W40" s="87">
        <v>53.372283520907608</v>
      </c>
      <c r="X40" s="84">
        <v>62633408.912917264</v>
      </c>
      <c r="Y40" s="88">
        <v>284.47490558707403</v>
      </c>
      <c r="Z40" s="86">
        <v>-1889.7463941352171</v>
      </c>
      <c r="AA40" s="87">
        <v>-2.1768834982657083E-3</v>
      </c>
      <c r="AB40" s="84">
        <v>68996.459776492586</v>
      </c>
      <c r="AC40" s="87">
        <v>0.24850246093626335</v>
      </c>
      <c r="AD40" s="84">
        <v>67106.713382357368</v>
      </c>
      <c r="AE40" s="88">
        <v>5.8570314622899848E-2</v>
      </c>
      <c r="AF40" s="177">
        <f t="shared" si="30"/>
        <v>60983703.285098627</v>
      </c>
      <c r="AG40" s="178">
        <f t="shared" si="31"/>
        <v>1716812.3412009941</v>
      </c>
      <c r="AH40" s="179">
        <f t="shared" si="32"/>
        <v>62700515.62629962</v>
      </c>
      <c r="AI40" s="81"/>
      <c r="AJ40" s="83">
        <v>48684623.940931112</v>
      </c>
      <c r="AK40" s="87">
        <v>772.77180858620807</v>
      </c>
      <c r="AL40" s="84">
        <v>1936666.4247399219</v>
      </c>
      <c r="AM40" s="87">
        <v>170.31628042739618</v>
      </c>
      <c r="AN40" s="84">
        <v>50621290.365671031</v>
      </c>
      <c r="AO40" s="88">
        <v>680.65899834170614</v>
      </c>
      <c r="AP40" s="86">
        <v>225.10098924572253</v>
      </c>
      <c r="AQ40" s="87">
        <v>1.8764201399241644E-3</v>
      </c>
      <c r="AR40" s="84">
        <v>103.80165343765839</v>
      </c>
      <c r="AS40" s="87">
        <v>9.419387789261197E-4</v>
      </c>
      <c r="AT40" s="84">
        <v>328.90264268338092</v>
      </c>
      <c r="AU40" s="88">
        <v>1.4289987647162269E-3</v>
      </c>
      <c r="AV40" s="177">
        <f t="shared" si="33"/>
        <v>48684849.041920356</v>
      </c>
      <c r="AW40" s="178">
        <f t="shared" si="34"/>
        <v>1936770.2263933595</v>
      </c>
      <c r="AX40" s="179">
        <f t="shared" si="35"/>
        <v>50621619.268313713</v>
      </c>
      <c r="AY40" s="81"/>
      <c r="AZ40" s="83">
        <v>37755482.05711256</v>
      </c>
      <c r="BA40" s="87">
        <v>345.21191614728633</v>
      </c>
      <c r="BB40" s="84">
        <v>1689412.2920141525</v>
      </c>
      <c r="BC40" s="87">
        <v>91.537293672201585</v>
      </c>
      <c r="BD40" s="84">
        <v>39444894.349126711</v>
      </c>
      <c r="BE40" s="88">
        <v>308.58513083611746</v>
      </c>
      <c r="BF40" s="86">
        <v>176642.56181413293</v>
      </c>
      <c r="BG40" s="87">
        <v>0.3320835795739468</v>
      </c>
      <c r="BH40" s="84">
        <v>282552.5923381176</v>
      </c>
      <c r="BI40" s="87">
        <v>1.3574013477236777</v>
      </c>
      <c r="BJ40" s="84">
        <v>459195.1541522505</v>
      </c>
      <c r="BK40" s="88">
        <v>0.62046775297265633</v>
      </c>
      <c r="BL40" s="177">
        <f t="shared" si="36"/>
        <v>37932124.618926689</v>
      </c>
      <c r="BM40" s="178">
        <f t="shared" si="37"/>
        <v>1971964.88435227</v>
      </c>
      <c r="BN40" s="179">
        <f t="shared" si="38"/>
        <v>39904089.503278956</v>
      </c>
      <c r="BO40" s="81"/>
      <c r="BP40" s="83">
        <v>50364639.59271758</v>
      </c>
      <c r="BQ40" s="87">
        <v>639.41294695389672</v>
      </c>
      <c r="BR40" s="84">
        <v>1031171.5179186878</v>
      </c>
      <c r="BS40" s="87">
        <v>91.262192930231677</v>
      </c>
      <c r="BT40" s="84">
        <v>51395811.110636272</v>
      </c>
      <c r="BU40" s="88">
        <v>570.64609409362322</v>
      </c>
      <c r="BV40" s="86">
        <v>14962.421246034839</v>
      </c>
      <c r="BW40" s="87">
        <v>2.2478890008029852E-2</v>
      </c>
      <c r="BX40" s="84">
        <v>39210.700580991521</v>
      </c>
      <c r="BY40" s="87">
        <v>0.11281804302888884</v>
      </c>
      <c r="BZ40" s="84">
        <v>54173.121827026363</v>
      </c>
      <c r="CA40" s="88">
        <v>5.3468513752792067E-2</v>
      </c>
      <c r="CB40" s="177">
        <f t="shared" si="39"/>
        <v>50379602.013963617</v>
      </c>
      <c r="CC40" s="178">
        <f t="shared" si="40"/>
        <v>1070382.2184996794</v>
      </c>
      <c r="CD40" s="179">
        <f t="shared" si="41"/>
        <v>51449984.2324633</v>
      </c>
      <c r="CE40" s="81"/>
      <c r="CF40" s="83">
        <v>48728264.597070083</v>
      </c>
      <c r="CG40" s="87">
        <v>386.29997064451749</v>
      </c>
      <c r="CH40" s="84">
        <v>75224.982913259402</v>
      </c>
      <c r="CI40" s="87">
        <v>3.8974655672379361</v>
      </c>
      <c r="CJ40" s="84">
        <v>48803489.579983339</v>
      </c>
      <c r="CK40" s="88">
        <v>335.55293230279659</v>
      </c>
      <c r="CL40" s="86">
        <v>0</v>
      </c>
      <c r="CM40" s="87">
        <v>0</v>
      </c>
      <c r="CN40" s="84">
        <v>15337.022616377315</v>
      </c>
      <c r="CO40" s="87">
        <v>7.1756852455259368E-2</v>
      </c>
      <c r="CP40" s="84">
        <v>15337.022616377315</v>
      </c>
      <c r="CQ40" s="88">
        <v>2.022681458984258E-2</v>
      </c>
      <c r="CR40" s="177">
        <f t="shared" si="42"/>
        <v>48728264.597070083</v>
      </c>
      <c r="CS40" s="178">
        <f t="shared" si="43"/>
        <v>90562.005529636721</v>
      </c>
      <c r="CT40" s="179">
        <f t="shared" si="44"/>
        <v>48818826.602599718</v>
      </c>
      <c r="CU40" s="81"/>
      <c r="CV40" s="86">
        <f t="shared" si="45"/>
        <v>246686964.42932409</v>
      </c>
      <c r="CW40" s="87">
        <f t="shared" si="46"/>
        <v>369.26311788502107</v>
      </c>
      <c r="CX40" s="87">
        <f t="shared" si="47"/>
        <v>6380291.0990105234</v>
      </c>
      <c r="CY40" s="87">
        <f t="shared" si="48"/>
        <v>60.092216614179641</v>
      </c>
      <c r="CZ40" s="84">
        <f t="shared" si="49"/>
        <v>253067255.52833462</v>
      </c>
      <c r="DA40" s="88">
        <f t="shared" si="50"/>
        <v>326.86441512416206</v>
      </c>
      <c r="DB40" s="86">
        <f t="shared" si="51"/>
        <v>189940.3376552783</v>
      </c>
      <c r="DC40" s="87">
        <f t="shared" si="52"/>
        <v>6.3458741753221956E-2</v>
      </c>
      <c r="DD40" s="84">
        <f t="shared" si="53"/>
        <v>406200.57696541672</v>
      </c>
      <c r="DE40" s="87">
        <f t="shared" si="54"/>
        <v>0.29602788063098356</v>
      </c>
      <c r="DF40" s="84">
        <f t="shared" si="55"/>
        <v>596140.91462069505</v>
      </c>
      <c r="DG40" s="88">
        <f t="shared" si="56"/>
        <v>0.13656352495287724</v>
      </c>
      <c r="DH40" s="224"/>
      <c r="DI40" s="237" t="s">
        <v>40</v>
      </c>
      <c r="DJ40" s="86">
        <f t="shared" si="57"/>
        <v>253067255.52833462</v>
      </c>
      <c r="DK40" s="84">
        <f t="shared" si="58"/>
        <v>596140.91462069505</v>
      </c>
      <c r="DL40" s="85">
        <f t="shared" si="59"/>
        <v>253663396.44295532</v>
      </c>
      <c r="DM40" s="337"/>
      <c r="DN40" s="338"/>
      <c r="DO40" s="339"/>
      <c r="DP40" s="339"/>
    </row>
    <row r="41" spans="1:120" s="100" customFormat="1" ht="15.6">
      <c r="A41" s="73">
        <v>29</v>
      </c>
      <c r="B41" s="73" t="s">
        <v>41</v>
      </c>
      <c r="C41" s="82"/>
      <c r="D41" s="83">
        <v>8592.69</v>
      </c>
      <c r="E41" s="87">
        <v>8.4676232052583345E-2</v>
      </c>
      <c r="F41" s="84">
        <v>266.5</v>
      </c>
      <c r="G41" s="87">
        <v>1.7917170902245528E-2</v>
      </c>
      <c r="H41" s="84">
        <v>8859.19</v>
      </c>
      <c r="I41" s="88">
        <v>7.6141932600493345E-2</v>
      </c>
      <c r="J41" s="86">
        <v>11841.4</v>
      </c>
      <c r="K41" s="87">
        <v>4.5022280352227273E-2</v>
      </c>
      <c r="L41" s="84">
        <v>79386.760000000009</v>
      </c>
      <c r="M41" s="87">
        <v>0.36946242163902998</v>
      </c>
      <c r="N41" s="84">
        <v>91228.160000000003</v>
      </c>
      <c r="O41" s="88">
        <v>0.19090061793367832</v>
      </c>
      <c r="P41" s="177">
        <f t="shared" si="27"/>
        <v>20434.09</v>
      </c>
      <c r="Q41" s="178">
        <f t="shared" si="28"/>
        <v>79653.260000000009</v>
      </c>
      <c r="R41" s="179">
        <f t="shared" si="29"/>
        <v>100087.35</v>
      </c>
      <c r="S41" s="79"/>
      <c r="T41" s="83">
        <v>1457587.7937886363</v>
      </c>
      <c r="U41" s="87">
        <v>7.6999640449906304</v>
      </c>
      <c r="V41" s="84">
        <v>49093.733557115564</v>
      </c>
      <c r="W41" s="87">
        <v>1.5901319413459727</v>
      </c>
      <c r="X41" s="84">
        <v>1506681.5273457519</v>
      </c>
      <c r="Y41" s="88">
        <v>6.8432022570797004</v>
      </c>
      <c r="Z41" s="86">
        <v>181182.86829463177</v>
      </c>
      <c r="AA41" s="87">
        <v>0.20871265974264461</v>
      </c>
      <c r="AB41" s="84">
        <v>103570.33728564854</v>
      </c>
      <c r="AC41" s="87">
        <v>0.37302614915108118</v>
      </c>
      <c r="AD41" s="84">
        <v>284753.20558028028</v>
      </c>
      <c r="AE41" s="88">
        <v>0.24853079520805491</v>
      </c>
      <c r="AF41" s="177">
        <f t="shared" si="30"/>
        <v>1638770.6620832682</v>
      </c>
      <c r="AG41" s="178">
        <f t="shared" si="31"/>
        <v>152664.07084276411</v>
      </c>
      <c r="AH41" s="179">
        <f t="shared" si="32"/>
        <v>1791434.7329260323</v>
      </c>
      <c r="AI41" s="81"/>
      <c r="AJ41" s="83">
        <v>208681.36494943034</v>
      </c>
      <c r="AK41" s="87">
        <v>3.312402618244926</v>
      </c>
      <c r="AL41" s="84">
        <v>33309.327247364345</v>
      </c>
      <c r="AM41" s="87">
        <v>2.9293225967253842</v>
      </c>
      <c r="AN41" s="84">
        <v>241990.69219679467</v>
      </c>
      <c r="AO41" s="88">
        <v>3.2538313616435799</v>
      </c>
      <c r="AP41" s="86">
        <v>9453.95762962359</v>
      </c>
      <c r="AQ41" s="87">
        <v>7.8807279157936949E-2</v>
      </c>
      <c r="AR41" s="84">
        <v>27996.091252035243</v>
      </c>
      <c r="AS41" s="87">
        <v>0.25404801499124541</v>
      </c>
      <c r="AT41" s="84">
        <v>37450.048881658833</v>
      </c>
      <c r="AU41" s="88">
        <v>0.16271098691648456</v>
      </c>
      <c r="AV41" s="177">
        <f t="shared" si="33"/>
        <v>218135.32257905393</v>
      </c>
      <c r="AW41" s="178">
        <f t="shared" si="34"/>
        <v>61305.418499399588</v>
      </c>
      <c r="AX41" s="179">
        <f t="shared" si="35"/>
        <v>279440.74107845349</v>
      </c>
      <c r="AY41" s="81"/>
      <c r="AZ41" s="83">
        <v>522629.41697421734</v>
      </c>
      <c r="BA41" s="87">
        <v>4.7785882377476003</v>
      </c>
      <c r="BB41" s="84">
        <v>15596.509289204516</v>
      </c>
      <c r="BC41" s="87">
        <v>0.84506443916366036</v>
      </c>
      <c r="BD41" s="84">
        <v>538225.92626342189</v>
      </c>
      <c r="BE41" s="88">
        <v>4.2106467925947344</v>
      </c>
      <c r="BF41" s="86">
        <v>362344.14548666123</v>
      </c>
      <c r="BG41" s="87">
        <v>0.68119789271107645</v>
      </c>
      <c r="BH41" s="84">
        <v>77067.143557463336</v>
      </c>
      <c r="BI41" s="87">
        <v>0.37023565653551566</v>
      </c>
      <c r="BJ41" s="84">
        <v>439411.28904412454</v>
      </c>
      <c r="BK41" s="88">
        <v>0.59373565395602979</v>
      </c>
      <c r="BL41" s="177">
        <f t="shared" si="36"/>
        <v>884973.56246087863</v>
      </c>
      <c r="BM41" s="178">
        <f t="shared" si="37"/>
        <v>92663.652846667857</v>
      </c>
      <c r="BN41" s="179">
        <f t="shared" si="38"/>
        <v>977637.21530754655</v>
      </c>
      <c r="BO41" s="81"/>
      <c r="BP41" s="83">
        <v>807359.66397348884</v>
      </c>
      <c r="BQ41" s="87">
        <v>10.249973516491536</v>
      </c>
      <c r="BR41" s="84">
        <v>16655.464787812081</v>
      </c>
      <c r="BS41" s="87">
        <v>1.4740653852387009</v>
      </c>
      <c r="BT41" s="84">
        <v>824015.12876130093</v>
      </c>
      <c r="BU41" s="88">
        <v>9.1490143756945006</v>
      </c>
      <c r="BV41" s="86">
        <v>198915.57939956267</v>
      </c>
      <c r="BW41" s="87">
        <v>0.29884210293780195</v>
      </c>
      <c r="BX41" s="84">
        <v>107752.7430124831</v>
      </c>
      <c r="BY41" s="87">
        <v>0.31002898233234577</v>
      </c>
      <c r="BZ41" s="84">
        <v>306668.32241204579</v>
      </c>
      <c r="CA41" s="88">
        <v>0.30267961050481335</v>
      </c>
      <c r="CB41" s="177">
        <f t="shared" si="39"/>
        <v>1006275.2433730515</v>
      </c>
      <c r="CC41" s="178">
        <f t="shared" si="40"/>
        <v>124408.20780029517</v>
      </c>
      <c r="CD41" s="179">
        <f t="shared" si="41"/>
        <v>1130683.4511733467</v>
      </c>
      <c r="CE41" s="81"/>
      <c r="CF41" s="83">
        <v>135977.40138049721</v>
      </c>
      <c r="CG41" s="87">
        <v>1.0779794149443656</v>
      </c>
      <c r="CH41" s="84">
        <v>0</v>
      </c>
      <c r="CI41" s="87">
        <v>0</v>
      </c>
      <c r="CJ41" s="84">
        <v>135977.40138049721</v>
      </c>
      <c r="CK41" s="88">
        <v>0.93492527179561069</v>
      </c>
      <c r="CL41" s="86">
        <v>0</v>
      </c>
      <c r="CM41" s="87">
        <v>0</v>
      </c>
      <c r="CN41" s="84">
        <v>0</v>
      </c>
      <c r="CO41" s="87">
        <v>0</v>
      </c>
      <c r="CP41" s="84">
        <v>0</v>
      </c>
      <c r="CQ41" s="88">
        <v>0</v>
      </c>
      <c r="CR41" s="177">
        <f t="shared" si="42"/>
        <v>135977.40138049721</v>
      </c>
      <c r="CS41" s="178">
        <f t="shared" si="43"/>
        <v>0</v>
      </c>
      <c r="CT41" s="179">
        <f t="shared" si="44"/>
        <v>135977.40138049721</v>
      </c>
      <c r="CU41" s="81"/>
      <c r="CV41" s="86">
        <f t="shared" si="45"/>
        <v>3140828.3310662699</v>
      </c>
      <c r="CW41" s="87">
        <f t="shared" si="46"/>
        <v>4.7014728360461007</v>
      </c>
      <c r="CX41" s="87">
        <f t="shared" si="47"/>
        <v>114921.53488149651</v>
      </c>
      <c r="CY41" s="87">
        <f t="shared" si="48"/>
        <v>1.0823784778101861</v>
      </c>
      <c r="CZ41" s="84">
        <f t="shared" si="49"/>
        <v>3255749.8659477662</v>
      </c>
      <c r="DA41" s="88">
        <f t="shared" si="50"/>
        <v>4.2051618788130174</v>
      </c>
      <c r="DB41" s="86">
        <f t="shared" si="51"/>
        <v>763737.95081047923</v>
      </c>
      <c r="DC41" s="87">
        <f t="shared" si="52"/>
        <v>0.25516354233073724</v>
      </c>
      <c r="DD41" s="84">
        <f t="shared" si="53"/>
        <v>395773.07510763023</v>
      </c>
      <c r="DE41" s="87">
        <f t="shared" si="54"/>
        <v>0.28842860221957206</v>
      </c>
      <c r="DF41" s="84">
        <f t="shared" si="55"/>
        <v>1159511.0259181093</v>
      </c>
      <c r="DG41" s="88">
        <f t="shared" si="56"/>
        <v>0.26561993823533314</v>
      </c>
      <c r="DH41" s="224"/>
      <c r="DI41" s="237" t="s">
        <v>41</v>
      </c>
      <c r="DJ41" s="86">
        <f t="shared" si="57"/>
        <v>3255749.8659477662</v>
      </c>
      <c r="DK41" s="84">
        <f t="shared" si="58"/>
        <v>1159511.0259181093</v>
      </c>
      <c r="DL41" s="85">
        <f t="shared" si="59"/>
        <v>4415260.8918658756</v>
      </c>
      <c r="DM41" s="337"/>
      <c r="DN41" s="338"/>
      <c r="DO41" s="339"/>
      <c r="DP41" s="339"/>
    </row>
    <row r="42" spans="1:120" s="100" customFormat="1" ht="15.6">
      <c r="A42" s="73">
        <v>30</v>
      </c>
      <c r="B42" s="73" t="s">
        <v>42</v>
      </c>
      <c r="C42" s="82"/>
      <c r="D42" s="83">
        <v>29941.800000000003</v>
      </c>
      <c r="E42" s="87">
        <v>0.29505996432689185</v>
      </c>
      <c r="F42" s="84">
        <v>459.27</v>
      </c>
      <c r="G42" s="87">
        <v>3.0877369907220651E-2</v>
      </c>
      <c r="H42" s="84">
        <v>30401.070000000003</v>
      </c>
      <c r="I42" s="88">
        <v>0.26128756950950144</v>
      </c>
      <c r="J42" s="86">
        <v>1771798.8</v>
      </c>
      <c r="K42" s="87">
        <v>6.7365701945158394</v>
      </c>
      <c r="L42" s="84">
        <v>2930014.83</v>
      </c>
      <c r="M42" s="87">
        <v>13.636157648077219</v>
      </c>
      <c r="N42" s="84">
        <v>4701813.63</v>
      </c>
      <c r="O42" s="88">
        <v>9.8388384395343635</v>
      </c>
      <c r="P42" s="177">
        <f t="shared" si="27"/>
        <v>1801740.6</v>
      </c>
      <c r="Q42" s="178">
        <f t="shared" si="28"/>
        <v>2930474.1</v>
      </c>
      <c r="R42" s="179">
        <f t="shared" si="29"/>
        <v>4732214.7</v>
      </c>
      <c r="S42" s="79"/>
      <c r="T42" s="83">
        <v>2207327.7134031355</v>
      </c>
      <c r="U42" s="87">
        <v>11.660597118845077</v>
      </c>
      <c r="V42" s="84">
        <v>1067043.189444327</v>
      </c>
      <c r="W42" s="87">
        <v>34.561222693668689</v>
      </c>
      <c r="X42" s="84">
        <v>3274370.9028474623</v>
      </c>
      <c r="Y42" s="88">
        <v>14.871877000015726</v>
      </c>
      <c r="Z42" s="86">
        <v>3885839.0804751622</v>
      </c>
      <c r="AA42" s="87">
        <v>4.476272052935113</v>
      </c>
      <c r="AB42" s="84">
        <v>4083213.2851806437</v>
      </c>
      <c r="AC42" s="87">
        <v>14.706385707064111</v>
      </c>
      <c r="AD42" s="84">
        <v>7969052.3656558059</v>
      </c>
      <c r="AE42" s="88">
        <v>6.9553384568753946</v>
      </c>
      <c r="AF42" s="177">
        <f t="shared" si="30"/>
        <v>6093166.7938782983</v>
      </c>
      <c r="AG42" s="178">
        <f t="shared" si="31"/>
        <v>5150256.4746249709</v>
      </c>
      <c r="AH42" s="179">
        <f t="shared" si="32"/>
        <v>11243423.268503269</v>
      </c>
      <c r="AI42" s="81"/>
      <c r="AJ42" s="83">
        <v>992273.09259447036</v>
      </c>
      <c r="AK42" s="87">
        <v>15.750366549118578</v>
      </c>
      <c r="AL42" s="84">
        <v>690628.28412647941</v>
      </c>
      <c r="AM42" s="87">
        <v>60.735932119117003</v>
      </c>
      <c r="AN42" s="84">
        <v>1682901.3767209498</v>
      </c>
      <c r="AO42" s="88">
        <v>22.628462394225568</v>
      </c>
      <c r="AP42" s="86">
        <v>1189420.1521170528</v>
      </c>
      <c r="AQ42" s="87">
        <v>9.9148916925806532</v>
      </c>
      <c r="AR42" s="84">
        <v>2956156.5349845784</v>
      </c>
      <c r="AS42" s="87">
        <v>26.825376905486191</v>
      </c>
      <c r="AT42" s="84">
        <v>4145576.6871016314</v>
      </c>
      <c r="AU42" s="88">
        <v>18.01148180681357</v>
      </c>
      <c r="AV42" s="177">
        <f t="shared" si="33"/>
        <v>2181693.2447115229</v>
      </c>
      <c r="AW42" s="178">
        <f t="shared" si="34"/>
        <v>3646784.8191110576</v>
      </c>
      <c r="AX42" s="179">
        <f t="shared" si="35"/>
        <v>5828478.0638225805</v>
      </c>
      <c r="AY42" s="81"/>
      <c r="AZ42" s="83">
        <v>1707944.1151737045</v>
      </c>
      <c r="BA42" s="87">
        <v>15.616345721124857</v>
      </c>
      <c r="BB42" s="84">
        <v>561975.36480284994</v>
      </c>
      <c r="BC42" s="87">
        <v>30.449467100284458</v>
      </c>
      <c r="BD42" s="84">
        <v>2269919.4799765544</v>
      </c>
      <c r="BE42" s="88">
        <v>17.758024486419359</v>
      </c>
      <c r="BF42" s="86">
        <v>4543626.6715096477</v>
      </c>
      <c r="BG42" s="87">
        <v>8.5419040226003951</v>
      </c>
      <c r="BH42" s="84">
        <v>3541098.7992425943</v>
      </c>
      <c r="BI42" s="87">
        <v>17.011672916320826</v>
      </c>
      <c r="BJ42" s="84">
        <v>8084725.470752242</v>
      </c>
      <c r="BK42" s="88">
        <v>10.924138464612888</v>
      </c>
      <c r="BL42" s="177">
        <f t="shared" si="36"/>
        <v>6251570.7866833527</v>
      </c>
      <c r="BM42" s="178">
        <f t="shared" si="37"/>
        <v>4103074.1640454442</v>
      </c>
      <c r="BN42" s="179">
        <f t="shared" si="38"/>
        <v>10354644.950728796</v>
      </c>
      <c r="BO42" s="81"/>
      <c r="BP42" s="83">
        <v>1979087.027205579</v>
      </c>
      <c r="BQ42" s="87">
        <v>25.125839846707109</v>
      </c>
      <c r="BR42" s="84">
        <v>811148.36106207129</v>
      </c>
      <c r="BS42" s="87">
        <v>71.789393845656363</v>
      </c>
      <c r="BT42" s="84">
        <v>2790235.3882676503</v>
      </c>
      <c r="BU42" s="88">
        <v>30.97989683418438</v>
      </c>
      <c r="BV42" s="86">
        <v>7367178.3263008399</v>
      </c>
      <c r="BW42" s="87">
        <v>11.068127847980819</v>
      </c>
      <c r="BX42" s="84">
        <v>9104097.6856491938</v>
      </c>
      <c r="BY42" s="87">
        <v>26.194545601582455</v>
      </c>
      <c r="BZ42" s="84">
        <v>16471276.011950035</v>
      </c>
      <c r="CA42" s="88">
        <v>16.257040729220368</v>
      </c>
      <c r="CB42" s="177">
        <f t="shared" si="39"/>
        <v>9346265.3535064198</v>
      </c>
      <c r="CC42" s="178">
        <f t="shared" si="40"/>
        <v>9915246.046711266</v>
      </c>
      <c r="CD42" s="179">
        <f t="shared" si="41"/>
        <v>19261511.400217686</v>
      </c>
      <c r="CE42" s="81"/>
      <c r="CF42" s="83">
        <v>3531815.2606430477</v>
      </c>
      <c r="CG42" s="87">
        <v>27.998947690624362</v>
      </c>
      <c r="CH42" s="84">
        <v>1326272.6380227434</v>
      </c>
      <c r="CI42" s="87">
        <v>68.715229160289283</v>
      </c>
      <c r="CJ42" s="84">
        <v>4858087.8986657914</v>
      </c>
      <c r="CK42" s="88">
        <v>33.402235246117293</v>
      </c>
      <c r="CL42" s="86">
        <v>7712592.3032812774</v>
      </c>
      <c r="CM42" s="87">
        <v>14.164124292548387</v>
      </c>
      <c r="CN42" s="84">
        <v>5795040.0746036423</v>
      </c>
      <c r="CO42" s="87">
        <v>27.11307442173355</v>
      </c>
      <c r="CP42" s="84">
        <v>13507632.377884921</v>
      </c>
      <c r="CQ42" s="88">
        <v>17.814173095336276</v>
      </c>
      <c r="CR42" s="177">
        <f t="shared" si="42"/>
        <v>11244407.563924326</v>
      </c>
      <c r="CS42" s="178">
        <f t="shared" si="43"/>
        <v>7121312.7126263855</v>
      </c>
      <c r="CT42" s="179">
        <f t="shared" si="44"/>
        <v>18365720.27655071</v>
      </c>
      <c r="CU42" s="81"/>
      <c r="CV42" s="86">
        <f t="shared" si="45"/>
        <v>10448389.009019937</v>
      </c>
      <c r="CW42" s="87">
        <f t="shared" si="46"/>
        <v>15.640083420182766</v>
      </c>
      <c r="CX42" s="87">
        <f t="shared" si="47"/>
        <v>4457527.1074584713</v>
      </c>
      <c r="CY42" s="87">
        <f t="shared" si="48"/>
        <v>41.982831245193985</v>
      </c>
      <c r="CZ42" s="84">
        <f t="shared" si="49"/>
        <v>14905916.11647841</v>
      </c>
      <c r="DA42" s="88">
        <f t="shared" si="50"/>
        <v>19.252643109163603</v>
      </c>
      <c r="DB42" s="86">
        <f t="shared" si="51"/>
        <v>26470455.333683982</v>
      </c>
      <c r="DC42" s="87">
        <f t="shared" si="52"/>
        <v>8.8437338263506486</v>
      </c>
      <c r="DD42" s="84">
        <f t="shared" si="53"/>
        <v>28409621.209660653</v>
      </c>
      <c r="DE42" s="87">
        <f t="shared" si="54"/>
        <v>20.704155614581758</v>
      </c>
      <c r="DF42" s="84">
        <f t="shared" si="55"/>
        <v>54880076.543344632</v>
      </c>
      <c r="DG42" s="88">
        <f t="shared" si="56"/>
        <v>12.571887818187143</v>
      </c>
      <c r="DH42" s="224"/>
      <c r="DI42" s="237" t="s">
        <v>42</v>
      </c>
      <c r="DJ42" s="86">
        <f t="shared" si="57"/>
        <v>14905916.11647841</v>
      </c>
      <c r="DK42" s="84">
        <f t="shared" si="58"/>
        <v>54880076.543344632</v>
      </c>
      <c r="DL42" s="85">
        <f t="shared" si="59"/>
        <v>69785992.659823045</v>
      </c>
      <c r="DM42" s="337"/>
      <c r="DN42" s="338"/>
      <c r="DO42" s="339"/>
      <c r="DP42" s="339"/>
    </row>
    <row r="43" spans="1:120" s="100" customFormat="1" ht="15.6">
      <c r="A43" s="73">
        <v>31</v>
      </c>
      <c r="B43" s="73" t="s">
        <v>43</v>
      </c>
      <c r="C43" s="82"/>
      <c r="D43" s="83">
        <v>0</v>
      </c>
      <c r="E43" s="87">
        <v>0</v>
      </c>
      <c r="F43" s="84">
        <v>0</v>
      </c>
      <c r="G43" s="87">
        <v>0</v>
      </c>
      <c r="H43" s="84">
        <v>0</v>
      </c>
      <c r="I43" s="88">
        <v>0</v>
      </c>
      <c r="J43" s="86">
        <v>2679.14</v>
      </c>
      <c r="K43" s="87">
        <v>1.018637932869983E-2</v>
      </c>
      <c r="L43" s="84">
        <v>1774.1399999999999</v>
      </c>
      <c r="M43" s="87">
        <v>8.2567680142969502E-3</v>
      </c>
      <c r="N43" s="84">
        <v>4453.28</v>
      </c>
      <c r="O43" s="88">
        <v>9.3187663089082471E-3</v>
      </c>
      <c r="P43" s="177">
        <f t="shared" si="27"/>
        <v>2679.14</v>
      </c>
      <c r="Q43" s="178">
        <f t="shared" si="28"/>
        <v>1774.1399999999999</v>
      </c>
      <c r="R43" s="179">
        <f t="shared" si="29"/>
        <v>4453.28</v>
      </c>
      <c r="S43" s="79"/>
      <c r="T43" s="83">
        <v>43860.59609279201</v>
      </c>
      <c r="U43" s="87">
        <v>0.2317013179895826</v>
      </c>
      <c r="V43" s="84">
        <v>14708.538244700241</v>
      </c>
      <c r="W43" s="87">
        <v>0.47640533279459224</v>
      </c>
      <c r="X43" s="84">
        <v>58569.134337492251</v>
      </c>
      <c r="Y43" s="88">
        <v>0.26601536225084138</v>
      </c>
      <c r="Z43" s="86">
        <v>593578.08017149032</v>
      </c>
      <c r="AA43" s="87">
        <v>0.68376917223798639</v>
      </c>
      <c r="AB43" s="84">
        <v>351911.46361034981</v>
      </c>
      <c r="AC43" s="87">
        <v>1.267468867564262</v>
      </c>
      <c r="AD43" s="84">
        <v>945489.54378184013</v>
      </c>
      <c r="AE43" s="88">
        <v>0.82521728841698017</v>
      </c>
      <c r="AF43" s="177">
        <f t="shared" si="30"/>
        <v>637438.67626428232</v>
      </c>
      <c r="AG43" s="178">
        <f t="shared" si="31"/>
        <v>366620.00185505004</v>
      </c>
      <c r="AH43" s="179">
        <f t="shared" si="32"/>
        <v>1004058.6781193323</v>
      </c>
      <c r="AI43" s="81"/>
      <c r="AJ43" s="83">
        <v>-693.23286988971086</v>
      </c>
      <c r="AK43" s="87">
        <v>-1.1003696347455728E-2</v>
      </c>
      <c r="AL43" s="84">
        <v>10853.093691587233</v>
      </c>
      <c r="AM43" s="87">
        <v>0.95445375882395866</v>
      </c>
      <c r="AN43" s="84">
        <v>10159.860821697523</v>
      </c>
      <c r="AO43" s="88">
        <v>0.13661051783218622</v>
      </c>
      <c r="AP43" s="86">
        <v>150815.47891012012</v>
      </c>
      <c r="AQ43" s="87">
        <v>1.2571832890984731</v>
      </c>
      <c r="AR43" s="84">
        <v>53694.025781516466</v>
      </c>
      <c r="AS43" s="87">
        <v>0.4872416132623999</v>
      </c>
      <c r="AT43" s="84">
        <v>204509.5046916366</v>
      </c>
      <c r="AU43" s="88">
        <v>0.88854205363866734</v>
      </c>
      <c r="AV43" s="177">
        <f t="shared" si="33"/>
        <v>150122.24604023041</v>
      </c>
      <c r="AW43" s="178">
        <f t="shared" si="34"/>
        <v>64547.119473103696</v>
      </c>
      <c r="AX43" s="179">
        <f t="shared" si="35"/>
        <v>214669.36551333411</v>
      </c>
      <c r="AY43" s="81"/>
      <c r="AZ43" s="83">
        <v>44700.692053493767</v>
      </c>
      <c r="BA43" s="87">
        <v>0.40871446253960231</v>
      </c>
      <c r="BB43" s="84">
        <v>10986.457424288366</v>
      </c>
      <c r="BC43" s="87">
        <v>0.59527836065715034</v>
      </c>
      <c r="BD43" s="84">
        <v>55687.149477782135</v>
      </c>
      <c r="BE43" s="88">
        <v>0.43565147254279002</v>
      </c>
      <c r="BF43" s="86">
        <v>846015.76889423688</v>
      </c>
      <c r="BG43" s="87">
        <v>1.5904883965961869</v>
      </c>
      <c r="BH43" s="84">
        <v>302083.10054091125</v>
      </c>
      <c r="BI43" s="87">
        <v>1.451227201299554</v>
      </c>
      <c r="BJ43" s="84">
        <v>1148098.8694351481</v>
      </c>
      <c r="BK43" s="88">
        <v>1.5513193448741933</v>
      </c>
      <c r="BL43" s="177">
        <f t="shared" si="36"/>
        <v>890716.46094773069</v>
      </c>
      <c r="BM43" s="178">
        <f t="shared" si="37"/>
        <v>313069.55796519964</v>
      </c>
      <c r="BN43" s="179">
        <f t="shared" si="38"/>
        <v>1203786.0189129303</v>
      </c>
      <c r="BO43" s="81"/>
      <c r="BP43" s="83">
        <v>7013.0027088934294</v>
      </c>
      <c r="BQ43" s="87">
        <v>8.9034782445610847E-2</v>
      </c>
      <c r="BR43" s="84">
        <v>1999.9951159729153</v>
      </c>
      <c r="BS43" s="87">
        <v>0.17700638250932962</v>
      </c>
      <c r="BT43" s="84">
        <v>9012.9978248663447</v>
      </c>
      <c r="BU43" s="88">
        <v>0.10007103485073551</v>
      </c>
      <c r="BV43" s="86">
        <v>995119.33786221361</v>
      </c>
      <c r="BW43" s="87">
        <v>1.4950239518618156</v>
      </c>
      <c r="BX43" s="84">
        <v>325764.81120958208</v>
      </c>
      <c r="BY43" s="87">
        <v>0.93729895012784115</v>
      </c>
      <c r="BZ43" s="84">
        <v>1320884.1490717956</v>
      </c>
      <c r="CA43" s="88">
        <v>1.303703938569329</v>
      </c>
      <c r="CB43" s="177">
        <f t="shared" si="39"/>
        <v>1002132.340571107</v>
      </c>
      <c r="CC43" s="178">
        <f t="shared" si="40"/>
        <v>327764.80632555502</v>
      </c>
      <c r="CD43" s="179">
        <f t="shared" si="41"/>
        <v>1329897.146896662</v>
      </c>
      <c r="CE43" s="81"/>
      <c r="CF43" s="83">
        <v>11589.092841520682</v>
      </c>
      <c r="CG43" s="87">
        <v>9.1874115803114623E-2</v>
      </c>
      <c r="CH43" s="84">
        <v>5569.9948622589063</v>
      </c>
      <c r="CI43" s="87">
        <v>0.28858581743220074</v>
      </c>
      <c r="CJ43" s="84">
        <v>17159.087703779587</v>
      </c>
      <c r="CK43" s="88">
        <v>0.11797890364392395</v>
      </c>
      <c r="CL43" s="86">
        <v>424574.29985359899</v>
      </c>
      <c r="CM43" s="87">
        <v>0.77972786815006168</v>
      </c>
      <c r="CN43" s="84">
        <v>141839.60188841113</v>
      </c>
      <c r="CO43" s="87">
        <v>0.66362055006368192</v>
      </c>
      <c r="CP43" s="84">
        <v>566413.90174201014</v>
      </c>
      <c r="CQ43" s="88">
        <v>0.74699954862237117</v>
      </c>
      <c r="CR43" s="177">
        <f t="shared" si="42"/>
        <v>436163.39269511966</v>
      </c>
      <c r="CS43" s="178">
        <f t="shared" si="43"/>
        <v>147409.59675067003</v>
      </c>
      <c r="CT43" s="179">
        <f t="shared" si="44"/>
        <v>583572.98944578972</v>
      </c>
      <c r="CU43" s="81"/>
      <c r="CV43" s="86">
        <f t="shared" si="45"/>
        <v>106470.15082681019</v>
      </c>
      <c r="CW43" s="87">
        <f t="shared" si="46"/>
        <v>0.15937404697061036</v>
      </c>
      <c r="CX43" s="87">
        <f t="shared" si="47"/>
        <v>44118.079338807664</v>
      </c>
      <c r="CY43" s="87">
        <f t="shared" si="48"/>
        <v>0.41552229186538886</v>
      </c>
      <c r="CZ43" s="84">
        <f t="shared" si="49"/>
        <v>150588.23016561786</v>
      </c>
      <c r="DA43" s="88">
        <f t="shared" si="50"/>
        <v>0.19450139321622451</v>
      </c>
      <c r="DB43" s="86">
        <f t="shared" si="51"/>
        <v>3012782.1056916602</v>
      </c>
      <c r="DC43" s="87">
        <f t="shared" si="52"/>
        <v>1.0065653455391883</v>
      </c>
      <c r="DD43" s="84">
        <f t="shared" si="53"/>
        <v>1177067.1430307708</v>
      </c>
      <c r="DE43" s="87">
        <f t="shared" si="54"/>
        <v>0.85781436923323695</v>
      </c>
      <c r="DF43" s="84">
        <f t="shared" si="55"/>
        <v>4189849.2487224312</v>
      </c>
      <c r="DG43" s="88">
        <f t="shared" si="56"/>
        <v>0.95980760319187197</v>
      </c>
      <c r="DH43" s="224"/>
      <c r="DI43" s="237" t="s">
        <v>43</v>
      </c>
      <c r="DJ43" s="86">
        <f t="shared" si="57"/>
        <v>150588.23016561786</v>
      </c>
      <c r="DK43" s="84">
        <f t="shared" si="58"/>
        <v>4189849.2487224312</v>
      </c>
      <c r="DL43" s="85">
        <f t="shared" si="59"/>
        <v>4340437.4788880488</v>
      </c>
      <c r="DM43" s="337"/>
      <c r="DN43" s="338"/>
      <c r="DO43" s="339"/>
      <c r="DP43" s="339"/>
    </row>
    <row r="44" spans="1:120" s="100" customFormat="1" ht="15.6">
      <c r="A44" s="73">
        <v>32</v>
      </c>
      <c r="B44" s="73" t="s">
        <v>44</v>
      </c>
      <c r="C44" s="82"/>
      <c r="D44" s="83">
        <v>400982.5</v>
      </c>
      <c r="E44" s="87">
        <v>3.9514619076243878</v>
      </c>
      <c r="F44" s="84">
        <v>3202.4700000000003</v>
      </c>
      <c r="G44" s="87">
        <v>0.21530657523194838</v>
      </c>
      <c r="H44" s="84">
        <v>404184.97</v>
      </c>
      <c r="I44" s="88">
        <v>3.4738418234480148</v>
      </c>
      <c r="J44" s="86">
        <v>2305148.9900000002</v>
      </c>
      <c r="K44" s="87">
        <v>8.7644251593083222</v>
      </c>
      <c r="L44" s="84">
        <v>14084029.220000001</v>
      </c>
      <c r="M44" s="87">
        <v>65.546440515472071</v>
      </c>
      <c r="N44" s="84">
        <v>16389178.210000001</v>
      </c>
      <c r="O44" s="88">
        <v>34.295378178340727</v>
      </c>
      <c r="P44" s="177">
        <f t="shared" si="27"/>
        <v>2706131.49</v>
      </c>
      <c r="Q44" s="178">
        <f t="shared" si="28"/>
        <v>14087231.690000001</v>
      </c>
      <c r="R44" s="179">
        <f t="shared" si="29"/>
        <v>16793363.18</v>
      </c>
      <c r="S44" s="79"/>
      <c r="T44" s="83">
        <v>16161479.058546357</v>
      </c>
      <c r="U44" s="87">
        <v>85.375857423461198</v>
      </c>
      <c r="V44" s="84">
        <v>5573046.831726375</v>
      </c>
      <c r="W44" s="87">
        <v>180.50938756644345</v>
      </c>
      <c r="X44" s="84">
        <v>21734525.890272733</v>
      </c>
      <c r="Y44" s="88">
        <v>98.716121442657254</v>
      </c>
      <c r="Z44" s="86">
        <v>8651733.636929851</v>
      </c>
      <c r="AA44" s="87">
        <v>9.9663194194063589</v>
      </c>
      <c r="AB44" s="84">
        <v>15882963.874012116</v>
      </c>
      <c r="AC44" s="87">
        <v>57.205190272654022</v>
      </c>
      <c r="AD44" s="84">
        <v>24534697.510941967</v>
      </c>
      <c r="AE44" s="88">
        <v>21.41372867131567</v>
      </c>
      <c r="AF44" s="177">
        <f t="shared" si="30"/>
        <v>24813212.695476208</v>
      </c>
      <c r="AG44" s="178">
        <f t="shared" si="31"/>
        <v>21456010.705738492</v>
      </c>
      <c r="AH44" s="179">
        <f t="shared" si="32"/>
        <v>46269223.401214704</v>
      </c>
      <c r="AI44" s="81"/>
      <c r="AJ44" s="83">
        <v>2967117.3115945552</v>
      </c>
      <c r="AK44" s="87">
        <v>47.097100184040556</v>
      </c>
      <c r="AL44" s="84">
        <v>2276572.1243512169</v>
      </c>
      <c r="AM44" s="87">
        <v>200.20861176248499</v>
      </c>
      <c r="AN44" s="84">
        <v>5243689.4359457716</v>
      </c>
      <c r="AO44" s="88">
        <v>70.507179356816124</v>
      </c>
      <c r="AP44" s="86">
        <v>1354885.2638083827</v>
      </c>
      <c r="AQ44" s="87">
        <v>11.29419290788312</v>
      </c>
      <c r="AR44" s="84">
        <v>5658213.0042765122</v>
      </c>
      <c r="AS44" s="87">
        <v>51.344945592345844</v>
      </c>
      <c r="AT44" s="84">
        <v>7013098.2680848949</v>
      </c>
      <c r="AU44" s="88">
        <v>30.470137546368857</v>
      </c>
      <c r="AV44" s="177">
        <f t="shared" si="33"/>
        <v>4322002.5754029378</v>
      </c>
      <c r="AW44" s="178">
        <f t="shared" si="34"/>
        <v>7934785.1286277287</v>
      </c>
      <c r="AX44" s="179">
        <f t="shared" si="35"/>
        <v>12256787.704030667</v>
      </c>
      <c r="AY44" s="81"/>
      <c r="AZ44" s="83">
        <v>11669618.219670456</v>
      </c>
      <c r="BA44" s="87">
        <v>106.69950552414721</v>
      </c>
      <c r="BB44" s="84">
        <v>3428367.1267054551</v>
      </c>
      <c r="BC44" s="87">
        <v>185.75894704732636</v>
      </c>
      <c r="BD44" s="84">
        <v>15097985.346375911</v>
      </c>
      <c r="BE44" s="88">
        <v>118.11449517994063</v>
      </c>
      <c r="BF44" s="86">
        <v>13361984.348908309</v>
      </c>
      <c r="BG44" s="87">
        <v>25.120194970142819</v>
      </c>
      <c r="BH44" s="84">
        <v>14679653.259503376</v>
      </c>
      <c r="BI44" s="87">
        <v>70.522025487989239</v>
      </c>
      <c r="BJ44" s="84">
        <v>28041637.608411685</v>
      </c>
      <c r="BK44" s="88">
        <v>37.890059856328428</v>
      </c>
      <c r="BL44" s="177">
        <f t="shared" si="36"/>
        <v>25031602.568578765</v>
      </c>
      <c r="BM44" s="178">
        <f t="shared" si="37"/>
        <v>18108020.386208832</v>
      </c>
      <c r="BN44" s="179">
        <f t="shared" si="38"/>
        <v>43139622.954787597</v>
      </c>
      <c r="BO44" s="81"/>
      <c r="BP44" s="83">
        <v>2048802.2019643453</v>
      </c>
      <c r="BQ44" s="87">
        <v>26.010920842032135</v>
      </c>
      <c r="BR44" s="84">
        <v>1044975.3567233523</v>
      </c>
      <c r="BS44" s="87">
        <v>92.483879699385113</v>
      </c>
      <c r="BT44" s="84">
        <v>3093777.5586876976</v>
      </c>
      <c r="BU44" s="88">
        <v>34.350116122484593</v>
      </c>
      <c r="BV44" s="86">
        <v>9301431.2825454958</v>
      </c>
      <c r="BW44" s="87">
        <v>13.97406524515527</v>
      </c>
      <c r="BX44" s="84">
        <v>20546247.29248634</v>
      </c>
      <c r="BY44" s="87">
        <v>59.116194732047809</v>
      </c>
      <c r="BZ44" s="84">
        <v>29847678.575031836</v>
      </c>
      <c r="CA44" s="88">
        <v>29.459461787594911</v>
      </c>
      <c r="CB44" s="177">
        <f t="shared" si="39"/>
        <v>11350233.484509841</v>
      </c>
      <c r="CC44" s="178">
        <f t="shared" si="40"/>
        <v>21591222.649209693</v>
      </c>
      <c r="CD44" s="179">
        <f t="shared" si="41"/>
        <v>32941456.133719534</v>
      </c>
      <c r="CE44" s="81"/>
      <c r="CF44" s="83">
        <v>6896045.9282667469</v>
      </c>
      <c r="CG44" s="87">
        <v>54.669345639139905</v>
      </c>
      <c r="CH44" s="84">
        <v>1891460.6189628653</v>
      </c>
      <c r="CI44" s="87">
        <v>97.998063259046958</v>
      </c>
      <c r="CJ44" s="84">
        <v>8787506.5472296122</v>
      </c>
      <c r="CK44" s="88">
        <v>60.419318678439602</v>
      </c>
      <c r="CL44" s="86">
        <v>7866039.600809427</v>
      </c>
      <c r="CM44" s="87">
        <v>14.44592923037969</v>
      </c>
      <c r="CN44" s="84">
        <v>6974113.2336874548</v>
      </c>
      <c r="CO44" s="87">
        <v>32.629567474302199</v>
      </c>
      <c r="CP44" s="84">
        <v>14840152.834496882</v>
      </c>
      <c r="CQ44" s="88">
        <v>19.571531409738295</v>
      </c>
      <c r="CR44" s="177">
        <f t="shared" si="42"/>
        <v>14762085.529076174</v>
      </c>
      <c r="CS44" s="178">
        <f t="shared" si="43"/>
        <v>8865573.8526503202</v>
      </c>
      <c r="CT44" s="179">
        <f t="shared" si="44"/>
        <v>23627659.381726496</v>
      </c>
      <c r="CU44" s="81"/>
      <c r="CV44" s="86">
        <f t="shared" si="45"/>
        <v>40144045.22004246</v>
      </c>
      <c r="CW44" s="87">
        <f t="shared" si="46"/>
        <v>60.09119831995482</v>
      </c>
      <c r="CX44" s="87">
        <f t="shared" si="47"/>
        <v>14217624.528469265</v>
      </c>
      <c r="CY44" s="87">
        <f t="shared" si="48"/>
        <v>133.90745965122923</v>
      </c>
      <c r="CZ44" s="84">
        <f t="shared" si="49"/>
        <v>54361669.748511724</v>
      </c>
      <c r="DA44" s="88">
        <f t="shared" si="50"/>
        <v>70.214122923266331</v>
      </c>
      <c r="DB44" s="86">
        <f t="shared" si="51"/>
        <v>42841223.123001464</v>
      </c>
      <c r="DC44" s="87">
        <f t="shared" si="52"/>
        <v>14.313179328388761</v>
      </c>
      <c r="DD44" s="84">
        <f t="shared" si="53"/>
        <v>77825219.883965805</v>
      </c>
      <c r="DE44" s="87">
        <f t="shared" si="54"/>
        <v>56.716893594792047</v>
      </c>
      <c r="DF44" s="84">
        <f t="shared" si="55"/>
        <v>120666443.00696728</v>
      </c>
      <c r="DG44" s="88">
        <f t="shared" si="56"/>
        <v>27.642180559007144</v>
      </c>
      <c r="DH44" s="224"/>
      <c r="DI44" s="237" t="s">
        <v>44</v>
      </c>
      <c r="DJ44" s="86">
        <f t="shared" si="57"/>
        <v>54361669.748511724</v>
      </c>
      <c r="DK44" s="84">
        <f t="shared" si="58"/>
        <v>120666443.00696728</v>
      </c>
      <c r="DL44" s="85">
        <f t="shared" si="59"/>
        <v>175028112.75547901</v>
      </c>
      <c r="DM44" s="337"/>
      <c r="DN44" s="338"/>
      <c r="DO44" s="339"/>
      <c r="DP44" s="339"/>
    </row>
    <row r="45" spans="1:120" s="100" customFormat="1" ht="15.6">
      <c r="A45" s="73">
        <v>33</v>
      </c>
      <c r="B45" s="73" t="s">
        <v>45</v>
      </c>
      <c r="C45" s="82"/>
      <c r="D45" s="83">
        <v>5173.2899999999991</v>
      </c>
      <c r="E45" s="87">
        <v>5.0979926485804655E-2</v>
      </c>
      <c r="F45" s="84">
        <v>132.62</v>
      </c>
      <c r="G45" s="87">
        <v>8.9162296624983196E-3</v>
      </c>
      <c r="H45" s="84">
        <v>5305.9099999999989</v>
      </c>
      <c r="I45" s="88">
        <v>4.5602616221605309E-2</v>
      </c>
      <c r="J45" s="86">
        <v>137454.23000000001</v>
      </c>
      <c r="K45" s="87">
        <v>0.52261581220628717</v>
      </c>
      <c r="L45" s="84">
        <v>210289.49</v>
      </c>
      <c r="M45" s="87">
        <v>0.97867785787751715</v>
      </c>
      <c r="N45" s="84">
        <v>347743.72</v>
      </c>
      <c r="O45" s="88">
        <v>0.72767543520066624</v>
      </c>
      <c r="P45" s="177">
        <f t="shared" si="27"/>
        <v>142627.52000000002</v>
      </c>
      <c r="Q45" s="178">
        <f t="shared" si="28"/>
        <v>210422.11</v>
      </c>
      <c r="R45" s="179">
        <f t="shared" si="29"/>
        <v>353049.63</v>
      </c>
      <c r="S45" s="79"/>
      <c r="T45" s="83">
        <v>211369.1591445799</v>
      </c>
      <c r="U45" s="87">
        <v>1.1165947825364235</v>
      </c>
      <c r="V45" s="84">
        <v>153102.14518951913</v>
      </c>
      <c r="W45" s="87">
        <v>4.9589345465284422</v>
      </c>
      <c r="X45" s="84">
        <v>364471.30433409906</v>
      </c>
      <c r="Y45" s="88">
        <v>1.6553935302131926</v>
      </c>
      <c r="Z45" s="86">
        <v>454956.0611714503</v>
      </c>
      <c r="AA45" s="87">
        <v>0.52408426076310288</v>
      </c>
      <c r="AB45" s="84">
        <v>190449.01564113889</v>
      </c>
      <c r="AC45" s="87">
        <v>0.68593445552167986</v>
      </c>
      <c r="AD45" s="84">
        <v>645405.07681258919</v>
      </c>
      <c r="AE45" s="88">
        <v>0.56330546532276438</v>
      </c>
      <c r="AF45" s="177">
        <f t="shared" si="30"/>
        <v>666325.2203160302</v>
      </c>
      <c r="AG45" s="178">
        <f t="shared" si="31"/>
        <v>343551.16083065805</v>
      </c>
      <c r="AH45" s="179">
        <f t="shared" si="32"/>
        <v>1009876.3811466882</v>
      </c>
      <c r="AI45" s="81"/>
      <c r="AJ45" s="83">
        <v>30147.553749392202</v>
      </c>
      <c r="AK45" s="87">
        <v>0.4785325991967016</v>
      </c>
      <c r="AL45" s="84">
        <v>14003.365177804</v>
      </c>
      <c r="AM45" s="87">
        <v>1.2314981248618415</v>
      </c>
      <c r="AN45" s="84">
        <v>44150.918927196202</v>
      </c>
      <c r="AO45" s="88">
        <v>0.59365772851240672</v>
      </c>
      <c r="AP45" s="86">
        <v>46297.331736922089</v>
      </c>
      <c r="AQ45" s="87">
        <v>0.38593009291966762</v>
      </c>
      <c r="AR45" s="84">
        <v>22425.505077482012</v>
      </c>
      <c r="AS45" s="87">
        <v>0.20349823119312171</v>
      </c>
      <c r="AT45" s="84">
        <v>68722.836814404101</v>
      </c>
      <c r="AU45" s="88">
        <v>0.29858333795789982</v>
      </c>
      <c r="AV45" s="177">
        <f t="shared" si="33"/>
        <v>76444.885486314291</v>
      </c>
      <c r="AW45" s="178">
        <f t="shared" si="34"/>
        <v>36428.870255286012</v>
      </c>
      <c r="AX45" s="179">
        <f t="shared" si="35"/>
        <v>112873.7557416003</v>
      </c>
      <c r="AY45" s="81"/>
      <c r="AZ45" s="83">
        <v>488799.13293407636</v>
      </c>
      <c r="BA45" s="87">
        <v>4.4692658151219851</v>
      </c>
      <c r="BB45" s="84">
        <v>350493.06532328011</v>
      </c>
      <c r="BC45" s="87">
        <v>18.990738259822287</v>
      </c>
      <c r="BD45" s="84">
        <v>839292.19825735642</v>
      </c>
      <c r="BE45" s="88">
        <v>6.565947179795474</v>
      </c>
      <c r="BF45" s="86">
        <v>848186.97707322158</v>
      </c>
      <c r="BG45" s="87">
        <v>1.5945702134396049</v>
      </c>
      <c r="BH45" s="84">
        <v>1488688.0713335383</v>
      </c>
      <c r="BI45" s="87">
        <v>7.1517559886697937</v>
      </c>
      <c r="BJ45" s="84">
        <v>2336875.0484067597</v>
      </c>
      <c r="BK45" s="88">
        <v>3.1576021592380812</v>
      </c>
      <c r="BL45" s="177">
        <f t="shared" si="36"/>
        <v>1336986.1100072979</v>
      </c>
      <c r="BM45" s="178">
        <f t="shared" si="37"/>
        <v>1839181.1366568184</v>
      </c>
      <c r="BN45" s="179">
        <f t="shared" si="38"/>
        <v>3176167.2466641162</v>
      </c>
      <c r="BO45" s="81"/>
      <c r="BP45" s="83">
        <v>-57127.807929317903</v>
      </c>
      <c r="BQ45" s="87">
        <v>-0.72527591414320591</v>
      </c>
      <c r="BR45" s="84">
        <v>-155462.80645017987</v>
      </c>
      <c r="BS45" s="87">
        <v>-13.758988091882456</v>
      </c>
      <c r="BT45" s="84">
        <v>-212590.61437949777</v>
      </c>
      <c r="BU45" s="88">
        <v>-2.3603869870927738</v>
      </c>
      <c r="BV45" s="86">
        <v>272905.1763695245</v>
      </c>
      <c r="BW45" s="87">
        <v>0.41000085088890598</v>
      </c>
      <c r="BX45" s="84">
        <v>275132.11041937117</v>
      </c>
      <c r="BY45" s="87">
        <v>0.79161723233705883</v>
      </c>
      <c r="BZ45" s="84">
        <v>548037.28678889573</v>
      </c>
      <c r="CA45" s="88">
        <v>0.54090918554182554</v>
      </c>
      <c r="CB45" s="177">
        <f t="shared" si="39"/>
        <v>215777.3684402066</v>
      </c>
      <c r="CC45" s="178">
        <f t="shared" si="40"/>
        <v>119669.3039691913</v>
      </c>
      <c r="CD45" s="179">
        <f t="shared" si="41"/>
        <v>335446.6724093979</v>
      </c>
      <c r="CE45" s="81"/>
      <c r="CF45" s="83">
        <v>24409.380197617644</v>
      </c>
      <c r="CG45" s="87">
        <v>0.19350869422010009</v>
      </c>
      <c r="CH45" s="84">
        <v>20872.365832760919</v>
      </c>
      <c r="CI45" s="87">
        <v>1.0814137004694533</v>
      </c>
      <c r="CJ45" s="84">
        <v>45281.746030378563</v>
      </c>
      <c r="CK45" s="88">
        <v>0.31133885693526331</v>
      </c>
      <c r="CL45" s="86">
        <v>38450.370732165589</v>
      </c>
      <c r="CM45" s="87">
        <v>7.0613849238893966E-2</v>
      </c>
      <c r="CN45" s="84">
        <v>53370.412039143863</v>
      </c>
      <c r="CO45" s="87">
        <v>0.24970249297799091</v>
      </c>
      <c r="CP45" s="84">
        <v>91820.782771309459</v>
      </c>
      <c r="CQ45" s="88">
        <v>0.12109533871497795</v>
      </c>
      <c r="CR45" s="177">
        <f t="shared" si="42"/>
        <v>62859.750929783229</v>
      </c>
      <c r="CS45" s="178">
        <f t="shared" si="43"/>
        <v>74242.777871904778</v>
      </c>
      <c r="CT45" s="179">
        <f t="shared" si="44"/>
        <v>137102.52880168799</v>
      </c>
      <c r="CU45" s="81"/>
      <c r="CV45" s="86">
        <f t="shared" si="45"/>
        <v>702770.70809634821</v>
      </c>
      <c r="CW45" s="87">
        <f t="shared" si="46"/>
        <v>1.0519700683425066</v>
      </c>
      <c r="CX45" s="87">
        <f t="shared" si="47"/>
        <v>383140.75507318426</v>
      </c>
      <c r="CY45" s="87">
        <f t="shared" si="48"/>
        <v>3.6085778674187359</v>
      </c>
      <c r="CZ45" s="84">
        <f t="shared" si="49"/>
        <v>1085911.4631695324</v>
      </c>
      <c r="DA45" s="88">
        <f t="shared" si="50"/>
        <v>1.4025750369975891</v>
      </c>
      <c r="DB45" s="86">
        <f t="shared" si="51"/>
        <v>1798250.1470832841</v>
      </c>
      <c r="DC45" s="87">
        <f t="shared" si="52"/>
        <v>0.60079229667664202</v>
      </c>
      <c r="DD45" s="84">
        <f t="shared" si="53"/>
        <v>2240354.6045106743</v>
      </c>
      <c r="DE45" s="87">
        <f t="shared" si="54"/>
        <v>1.6327092157026275</v>
      </c>
      <c r="DF45" s="84">
        <f t="shared" si="55"/>
        <v>4038604.7515939586</v>
      </c>
      <c r="DG45" s="88">
        <f t="shared" si="56"/>
        <v>0.92516062434672541</v>
      </c>
      <c r="DH45" s="224"/>
      <c r="DI45" s="237" t="s">
        <v>45</v>
      </c>
      <c r="DJ45" s="86">
        <f t="shared" si="57"/>
        <v>1085911.4631695324</v>
      </c>
      <c r="DK45" s="84">
        <f t="shared" si="58"/>
        <v>4038604.7515939586</v>
      </c>
      <c r="DL45" s="85">
        <f t="shared" si="59"/>
        <v>5124516.2147634905</v>
      </c>
      <c r="DM45" s="337"/>
      <c r="DN45" s="338"/>
      <c r="DO45" s="339"/>
      <c r="DP45" s="339"/>
    </row>
    <row r="46" spans="1:120" s="100" customFormat="1" ht="15.6">
      <c r="A46" s="73">
        <v>34</v>
      </c>
      <c r="B46" s="73" t="s">
        <v>46</v>
      </c>
      <c r="C46" s="82"/>
      <c r="D46" s="83">
        <v>0</v>
      </c>
      <c r="E46" s="87">
        <v>0</v>
      </c>
      <c r="F46" s="84">
        <v>0</v>
      </c>
      <c r="G46" s="87">
        <v>0</v>
      </c>
      <c r="H46" s="84">
        <v>0</v>
      </c>
      <c r="I46" s="88">
        <v>0</v>
      </c>
      <c r="J46" s="86">
        <v>0</v>
      </c>
      <c r="K46" s="87">
        <v>0</v>
      </c>
      <c r="L46" s="84">
        <v>0</v>
      </c>
      <c r="M46" s="87">
        <v>0</v>
      </c>
      <c r="N46" s="84">
        <v>0</v>
      </c>
      <c r="O46" s="88">
        <v>0</v>
      </c>
      <c r="P46" s="177">
        <f t="shared" si="27"/>
        <v>0</v>
      </c>
      <c r="Q46" s="178">
        <f t="shared" si="28"/>
        <v>0</v>
      </c>
      <c r="R46" s="179">
        <f t="shared" si="29"/>
        <v>0</v>
      </c>
      <c r="S46" s="79"/>
      <c r="T46" s="83">
        <v>40392321.042043351</v>
      </c>
      <c r="U46" s="87">
        <v>213.37954464412383</v>
      </c>
      <c r="V46" s="84">
        <v>1175383.6312077446</v>
      </c>
      <c r="W46" s="87">
        <v>38.070338511619632</v>
      </c>
      <c r="X46" s="84">
        <v>41567704.673251092</v>
      </c>
      <c r="Y46" s="88">
        <v>188.79650760882896</v>
      </c>
      <c r="Z46" s="86">
        <v>0</v>
      </c>
      <c r="AA46" s="87">
        <v>0</v>
      </c>
      <c r="AB46" s="84">
        <v>0</v>
      </c>
      <c r="AC46" s="87">
        <v>0</v>
      </c>
      <c r="AD46" s="84">
        <v>0</v>
      </c>
      <c r="AE46" s="88">
        <v>0</v>
      </c>
      <c r="AF46" s="177">
        <f t="shared" si="30"/>
        <v>40392321.042043351</v>
      </c>
      <c r="AG46" s="178">
        <f t="shared" si="31"/>
        <v>1175383.6312077446</v>
      </c>
      <c r="AH46" s="179">
        <f t="shared" si="32"/>
        <v>41567704.673251092</v>
      </c>
      <c r="AI46" s="81"/>
      <c r="AJ46" s="83">
        <v>6840844.8764551263</v>
      </c>
      <c r="AK46" s="87">
        <v>108.58483930881152</v>
      </c>
      <c r="AL46" s="84">
        <v>173902.02421717561</v>
      </c>
      <c r="AM46" s="87">
        <v>15.293467963870865</v>
      </c>
      <c r="AN46" s="84">
        <v>7014746.9006723017</v>
      </c>
      <c r="AO46" s="88">
        <v>94.320997440834489</v>
      </c>
      <c r="AP46" s="86">
        <v>0</v>
      </c>
      <c r="AQ46" s="87">
        <v>0</v>
      </c>
      <c r="AR46" s="84">
        <v>0</v>
      </c>
      <c r="AS46" s="87">
        <v>0</v>
      </c>
      <c r="AT46" s="84">
        <v>0</v>
      </c>
      <c r="AU46" s="88">
        <v>0</v>
      </c>
      <c r="AV46" s="177">
        <f t="shared" si="33"/>
        <v>6840844.8764551263</v>
      </c>
      <c r="AW46" s="178">
        <f t="shared" si="34"/>
        <v>173902.02421717561</v>
      </c>
      <c r="AX46" s="179">
        <f t="shared" si="35"/>
        <v>7014746.9006723017</v>
      </c>
      <c r="AY46" s="81"/>
      <c r="AZ46" s="83">
        <v>14579156.143061176</v>
      </c>
      <c r="BA46" s="87">
        <v>133.30245447120461</v>
      </c>
      <c r="BB46" s="84">
        <v>0</v>
      </c>
      <c r="BC46" s="87">
        <v>0</v>
      </c>
      <c r="BD46" s="84">
        <v>14579156.143061176</v>
      </c>
      <c r="BE46" s="88">
        <v>114.05559274837611</v>
      </c>
      <c r="BF46" s="86">
        <v>0</v>
      </c>
      <c r="BG46" s="87">
        <v>0</v>
      </c>
      <c r="BH46" s="84">
        <v>0</v>
      </c>
      <c r="BI46" s="87">
        <v>0</v>
      </c>
      <c r="BJ46" s="84">
        <v>0</v>
      </c>
      <c r="BK46" s="88">
        <v>0</v>
      </c>
      <c r="BL46" s="177">
        <f t="shared" si="36"/>
        <v>14579156.143061176</v>
      </c>
      <c r="BM46" s="178">
        <f t="shared" si="37"/>
        <v>0</v>
      </c>
      <c r="BN46" s="179">
        <f t="shared" si="38"/>
        <v>14579156.143061176</v>
      </c>
      <c r="BO46" s="81"/>
      <c r="BP46" s="83">
        <v>12093512.048817381</v>
      </c>
      <c r="BQ46" s="87">
        <v>153.53526284887556</v>
      </c>
      <c r="BR46" s="84">
        <v>-223088.24493856952</v>
      </c>
      <c r="BS46" s="87">
        <v>-19.744069823751616</v>
      </c>
      <c r="BT46" s="84">
        <v>11870423.803878812</v>
      </c>
      <c r="BU46" s="88">
        <v>131.79694672660952</v>
      </c>
      <c r="BV46" s="86">
        <v>0</v>
      </c>
      <c r="BW46" s="87">
        <v>0</v>
      </c>
      <c r="BX46" s="84">
        <v>0</v>
      </c>
      <c r="BY46" s="87">
        <v>0</v>
      </c>
      <c r="BZ46" s="84">
        <v>0</v>
      </c>
      <c r="CA46" s="88">
        <v>0</v>
      </c>
      <c r="CB46" s="177">
        <f t="shared" si="39"/>
        <v>12093512.048817381</v>
      </c>
      <c r="CC46" s="178">
        <f t="shared" si="40"/>
        <v>-223088.24493856952</v>
      </c>
      <c r="CD46" s="179">
        <f t="shared" si="41"/>
        <v>11870423.803878812</v>
      </c>
      <c r="CE46" s="81"/>
      <c r="CF46" s="83">
        <v>16017033.994357662</v>
      </c>
      <c r="CG46" s="87">
        <v>126.97722385550821</v>
      </c>
      <c r="CH46" s="84">
        <v>18651.024155652642</v>
      </c>
      <c r="CI46" s="87">
        <v>0.96632423996956851</v>
      </c>
      <c r="CJ46" s="84">
        <v>16035685.018513314</v>
      </c>
      <c r="CK46" s="88">
        <v>110.25484398257254</v>
      </c>
      <c r="CL46" s="86">
        <v>136043.13278055639</v>
      </c>
      <c r="CM46" s="87">
        <v>0.24984230542455391</v>
      </c>
      <c r="CN46" s="84">
        <v>3783.1526684973978</v>
      </c>
      <c r="CO46" s="87">
        <v>1.7700119158669564E-2</v>
      </c>
      <c r="CP46" s="84">
        <v>139826.2854490538</v>
      </c>
      <c r="CQ46" s="88">
        <v>0.18440608854187499</v>
      </c>
      <c r="CR46" s="177">
        <f t="shared" si="42"/>
        <v>16153077.127138218</v>
      </c>
      <c r="CS46" s="178">
        <f t="shared" si="43"/>
        <v>22434.176824150039</v>
      </c>
      <c r="CT46" s="179">
        <f t="shared" si="44"/>
        <v>16175511.303962369</v>
      </c>
      <c r="CU46" s="81"/>
      <c r="CV46" s="86">
        <f t="shared" si="45"/>
        <v>89922868.104734704</v>
      </c>
      <c r="CW46" s="87">
        <f t="shared" si="46"/>
        <v>134.60459381116246</v>
      </c>
      <c r="CX46" s="87">
        <f t="shared" si="47"/>
        <v>1144848.4346420032</v>
      </c>
      <c r="CY46" s="87">
        <f t="shared" si="48"/>
        <v>10.782655376896663</v>
      </c>
      <c r="CZ46" s="84">
        <f t="shared" si="49"/>
        <v>91067716.539376706</v>
      </c>
      <c r="DA46" s="88">
        <f t="shared" si="50"/>
        <v>117.62405152413531</v>
      </c>
      <c r="DB46" s="86">
        <f t="shared" si="51"/>
        <v>136043.13278055639</v>
      </c>
      <c r="DC46" s="87">
        <f t="shared" si="52"/>
        <v>4.5451777842412951E-2</v>
      </c>
      <c r="DD46" s="84">
        <f t="shared" si="53"/>
        <v>3783.1526684973978</v>
      </c>
      <c r="DE46" s="87">
        <f t="shared" si="54"/>
        <v>2.7570582861434064E-3</v>
      </c>
      <c r="DF46" s="84">
        <f t="shared" si="55"/>
        <v>139826.2854490538</v>
      </c>
      <c r="DG46" s="88">
        <f t="shared" si="56"/>
        <v>3.2031303260135445E-2</v>
      </c>
      <c r="DH46" s="224"/>
      <c r="DI46" s="237" t="s">
        <v>46</v>
      </c>
      <c r="DJ46" s="86">
        <f t="shared" si="57"/>
        <v>91067716.539376706</v>
      </c>
      <c r="DK46" s="84">
        <f t="shared" si="58"/>
        <v>139826.2854490538</v>
      </c>
      <c r="DL46" s="85">
        <f t="shared" si="59"/>
        <v>91207542.824825764</v>
      </c>
      <c r="DM46" s="337"/>
      <c r="DN46" s="338"/>
      <c r="DO46" s="339"/>
      <c r="DP46" s="339"/>
    </row>
    <row r="47" spans="1:120" s="100" customFormat="1" ht="15.6">
      <c r="A47" s="73">
        <v>35</v>
      </c>
      <c r="B47" s="73" t="s">
        <v>47</v>
      </c>
      <c r="C47" s="82"/>
      <c r="D47" s="83">
        <v>0</v>
      </c>
      <c r="E47" s="87">
        <v>0</v>
      </c>
      <c r="F47" s="84">
        <v>0</v>
      </c>
      <c r="G47" s="87">
        <v>0</v>
      </c>
      <c r="H47" s="84">
        <v>0</v>
      </c>
      <c r="I47" s="88">
        <v>0</v>
      </c>
      <c r="J47" s="86">
        <v>0</v>
      </c>
      <c r="K47" s="87">
        <v>0</v>
      </c>
      <c r="L47" s="84">
        <v>0</v>
      </c>
      <c r="M47" s="87">
        <v>0</v>
      </c>
      <c r="N47" s="84">
        <v>0</v>
      </c>
      <c r="O47" s="88">
        <v>0</v>
      </c>
      <c r="P47" s="177">
        <f t="shared" si="27"/>
        <v>0</v>
      </c>
      <c r="Q47" s="178">
        <f t="shared" si="28"/>
        <v>0</v>
      </c>
      <c r="R47" s="179">
        <f t="shared" si="29"/>
        <v>0</v>
      </c>
      <c r="S47" s="79"/>
      <c r="T47" s="83">
        <v>6450534.2033800362</v>
      </c>
      <c r="U47" s="87">
        <v>34.07608217403267</v>
      </c>
      <c r="V47" s="84">
        <v>0</v>
      </c>
      <c r="W47" s="87">
        <v>0</v>
      </c>
      <c r="X47" s="84">
        <v>6450534.2033800362</v>
      </c>
      <c r="Y47" s="88">
        <v>29.297704537271024</v>
      </c>
      <c r="Z47" s="86">
        <v>0</v>
      </c>
      <c r="AA47" s="87">
        <v>0</v>
      </c>
      <c r="AB47" s="84">
        <v>0</v>
      </c>
      <c r="AC47" s="87">
        <v>0</v>
      </c>
      <c r="AD47" s="84">
        <v>0</v>
      </c>
      <c r="AE47" s="88">
        <v>0</v>
      </c>
      <c r="AF47" s="177">
        <f t="shared" si="30"/>
        <v>6450534.2033800362</v>
      </c>
      <c r="AG47" s="178">
        <f t="shared" si="31"/>
        <v>0</v>
      </c>
      <c r="AH47" s="179">
        <f t="shared" si="32"/>
        <v>6450534.2033800362</v>
      </c>
      <c r="AI47" s="81"/>
      <c r="AJ47" s="83">
        <v>991939.52916092984</v>
      </c>
      <c r="AK47" s="87">
        <v>15.745071891443331</v>
      </c>
      <c r="AL47" s="84">
        <v>21768.510688994196</v>
      </c>
      <c r="AM47" s="87">
        <v>1.914388416937314</v>
      </c>
      <c r="AN47" s="84">
        <v>1013708.039849924</v>
      </c>
      <c r="AO47" s="88">
        <v>13.630420995413859</v>
      </c>
      <c r="AP47" s="86">
        <v>0</v>
      </c>
      <c r="AQ47" s="87">
        <v>0</v>
      </c>
      <c r="AR47" s="84">
        <v>0</v>
      </c>
      <c r="AS47" s="87">
        <v>0</v>
      </c>
      <c r="AT47" s="84">
        <v>0</v>
      </c>
      <c r="AU47" s="88">
        <v>0</v>
      </c>
      <c r="AV47" s="177">
        <f t="shared" si="33"/>
        <v>991939.52916092984</v>
      </c>
      <c r="AW47" s="178">
        <f t="shared" si="34"/>
        <v>21768.510688994196</v>
      </c>
      <c r="AX47" s="179">
        <f t="shared" si="35"/>
        <v>1013708.039849924</v>
      </c>
      <c r="AY47" s="81"/>
      <c r="AZ47" s="83">
        <v>1745230.676239976</v>
      </c>
      <c r="BA47" s="87">
        <v>15.957270124440893</v>
      </c>
      <c r="BB47" s="84">
        <v>0</v>
      </c>
      <c r="BC47" s="87">
        <v>0</v>
      </c>
      <c r="BD47" s="84">
        <v>1745230.676239976</v>
      </c>
      <c r="BE47" s="88">
        <v>13.653281253588704</v>
      </c>
      <c r="BF47" s="86">
        <v>0</v>
      </c>
      <c r="BG47" s="87">
        <v>0</v>
      </c>
      <c r="BH47" s="84">
        <v>0</v>
      </c>
      <c r="BI47" s="87">
        <v>0</v>
      </c>
      <c r="BJ47" s="84">
        <v>0</v>
      </c>
      <c r="BK47" s="88">
        <v>0</v>
      </c>
      <c r="BL47" s="177">
        <f t="shared" si="36"/>
        <v>1745230.676239976</v>
      </c>
      <c r="BM47" s="178">
        <f t="shared" si="37"/>
        <v>0</v>
      </c>
      <c r="BN47" s="179">
        <f t="shared" si="38"/>
        <v>1745230.676239976</v>
      </c>
      <c r="BO47" s="81"/>
      <c r="BP47" s="83">
        <v>1893585.039543926</v>
      </c>
      <c r="BQ47" s="87">
        <v>24.040334652124951</v>
      </c>
      <c r="BR47" s="84">
        <v>-26068.467704817172</v>
      </c>
      <c r="BS47" s="87">
        <v>-2.3071482170826774</v>
      </c>
      <c r="BT47" s="84">
        <v>1867516.5718391088</v>
      </c>
      <c r="BU47" s="88">
        <v>20.734978480659837</v>
      </c>
      <c r="BV47" s="86">
        <v>0</v>
      </c>
      <c r="BW47" s="87">
        <v>0</v>
      </c>
      <c r="BX47" s="84">
        <v>0</v>
      </c>
      <c r="BY47" s="87">
        <v>0</v>
      </c>
      <c r="BZ47" s="84">
        <v>0</v>
      </c>
      <c r="CA47" s="88">
        <v>0</v>
      </c>
      <c r="CB47" s="177">
        <f t="shared" si="39"/>
        <v>1893585.039543926</v>
      </c>
      <c r="CC47" s="178">
        <f t="shared" si="40"/>
        <v>-26068.467704817172</v>
      </c>
      <c r="CD47" s="179">
        <f t="shared" si="41"/>
        <v>1867516.5718391088</v>
      </c>
      <c r="CE47" s="81"/>
      <c r="CF47" s="83">
        <v>1966679.9876677301</v>
      </c>
      <c r="CG47" s="87">
        <v>15.591124120371093</v>
      </c>
      <c r="CH47" s="84">
        <v>1788.2461498448085</v>
      </c>
      <c r="CI47" s="87">
        <v>9.265044038364896E-2</v>
      </c>
      <c r="CJ47" s="84">
        <v>1968468.2338175748</v>
      </c>
      <c r="CK47" s="88">
        <v>13.534386448326995</v>
      </c>
      <c r="CL47" s="86">
        <v>0</v>
      </c>
      <c r="CM47" s="87">
        <v>0</v>
      </c>
      <c r="CN47" s="84">
        <v>0</v>
      </c>
      <c r="CO47" s="87">
        <v>0</v>
      </c>
      <c r="CP47" s="84">
        <v>0</v>
      </c>
      <c r="CQ47" s="88">
        <v>0</v>
      </c>
      <c r="CR47" s="177">
        <f t="shared" si="42"/>
        <v>1966679.9876677301</v>
      </c>
      <c r="CS47" s="178">
        <f t="shared" si="43"/>
        <v>1788.2461498448085</v>
      </c>
      <c r="CT47" s="179">
        <f t="shared" si="44"/>
        <v>1968468.2338175748</v>
      </c>
      <c r="CU47" s="81"/>
      <c r="CV47" s="86">
        <f t="shared" si="45"/>
        <v>13047969.435992599</v>
      </c>
      <c r="CW47" s="87">
        <f t="shared" si="46"/>
        <v>19.531367971344444</v>
      </c>
      <c r="CX47" s="87">
        <f t="shared" si="47"/>
        <v>-2511.7108659781679</v>
      </c>
      <c r="CY47" s="87">
        <f t="shared" si="48"/>
        <v>-2.3656330265864545E-2</v>
      </c>
      <c r="CZ47" s="84">
        <f t="shared" si="49"/>
        <v>13045457.72512662</v>
      </c>
      <c r="DA47" s="88">
        <f t="shared" si="50"/>
        <v>16.84965484945193</v>
      </c>
      <c r="DB47" s="86">
        <f t="shared" si="51"/>
        <v>0</v>
      </c>
      <c r="DC47" s="87">
        <f t="shared" si="52"/>
        <v>0</v>
      </c>
      <c r="DD47" s="84">
        <f t="shared" si="53"/>
        <v>0</v>
      </c>
      <c r="DE47" s="87">
        <f t="shared" si="54"/>
        <v>0</v>
      </c>
      <c r="DF47" s="84">
        <f t="shared" si="55"/>
        <v>0</v>
      </c>
      <c r="DG47" s="88">
        <f t="shared" si="56"/>
        <v>0</v>
      </c>
      <c r="DH47" s="224"/>
      <c r="DI47" s="237" t="s">
        <v>47</v>
      </c>
      <c r="DJ47" s="86">
        <f t="shared" si="57"/>
        <v>13045457.72512662</v>
      </c>
      <c r="DK47" s="84">
        <f t="shared" si="58"/>
        <v>0</v>
      </c>
      <c r="DL47" s="85">
        <f t="shared" si="59"/>
        <v>13045457.72512662</v>
      </c>
      <c r="DM47" s="337"/>
      <c r="DN47" s="338"/>
      <c r="DO47" s="339"/>
      <c r="DP47" s="339"/>
    </row>
    <row r="48" spans="1:120" s="100" customFormat="1" ht="15.6">
      <c r="A48" s="73">
        <v>36</v>
      </c>
      <c r="B48" s="73" t="s">
        <v>48</v>
      </c>
      <c r="C48" s="82"/>
      <c r="D48" s="83">
        <v>18824483.039999999</v>
      </c>
      <c r="E48" s="87">
        <v>185.5049226918415</v>
      </c>
      <c r="F48" s="84">
        <v>6138387.3099999996</v>
      </c>
      <c r="G48" s="87">
        <v>412.69243713863113</v>
      </c>
      <c r="H48" s="84">
        <v>24962870.349999998</v>
      </c>
      <c r="I48" s="88">
        <v>214.54796563845602</v>
      </c>
      <c r="J48" s="86">
        <v>10984841.6</v>
      </c>
      <c r="K48" s="87">
        <v>41.765552902529159</v>
      </c>
      <c r="L48" s="84">
        <v>32325766.690000001</v>
      </c>
      <c r="M48" s="87">
        <v>150.44266881058869</v>
      </c>
      <c r="N48" s="84">
        <v>43310608.289999999</v>
      </c>
      <c r="O48" s="88">
        <v>90.630150664493186</v>
      </c>
      <c r="P48" s="177">
        <f t="shared" si="27"/>
        <v>29809324.640000001</v>
      </c>
      <c r="Q48" s="178">
        <f t="shared" si="28"/>
        <v>38464154</v>
      </c>
      <c r="R48" s="179">
        <f t="shared" si="29"/>
        <v>68273478.640000001</v>
      </c>
      <c r="S48" s="79"/>
      <c r="T48" s="83">
        <v>37495493.460000001</v>
      </c>
      <c r="U48" s="87">
        <v>198.07654312248414</v>
      </c>
      <c r="V48" s="84">
        <v>13607910.510000004</v>
      </c>
      <c r="W48" s="87">
        <v>440.75631631793755</v>
      </c>
      <c r="X48" s="84">
        <v>51103403.970000006</v>
      </c>
      <c r="Y48" s="88">
        <v>232.1067345984049</v>
      </c>
      <c r="Z48" s="86">
        <v>34309580.169999972</v>
      </c>
      <c r="AA48" s="87">
        <v>39.522741853769176</v>
      </c>
      <c r="AB48" s="84">
        <v>32533398.889999997</v>
      </c>
      <c r="AC48" s="87">
        <v>117.17455812914866</v>
      </c>
      <c r="AD48" s="84">
        <v>66842979.059999973</v>
      </c>
      <c r="AE48" s="88">
        <v>58.340128975909259</v>
      </c>
      <c r="AF48" s="177">
        <f t="shared" si="30"/>
        <v>71805073.629999965</v>
      </c>
      <c r="AG48" s="178">
        <f t="shared" si="31"/>
        <v>46141309.399999999</v>
      </c>
      <c r="AH48" s="179">
        <f t="shared" si="32"/>
        <v>117946383.02999997</v>
      </c>
      <c r="AI48" s="81"/>
      <c r="AJ48" s="83">
        <v>10089119.299939997</v>
      </c>
      <c r="AK48" s="87">
        <v>160.14475079269837</v>
      </c>
      <c r="AL48" s="84">
        <v>4160113.6700000046</v>
      </c>
      <c r="AM48" s="87">
        <v>365.85293026119115</v>
      </c>
      <c r="AN48" s="84">
        <v>14249232.969940003</v>
      </c>
      <c r="AO48" s="88">
        <v>191.59663000282373</v>
      </c>
      <c r="AP48" s="86">
        <v>3955847.966562523</v>
      </c>
      <c r="AQ48" s="87">
        <v>32.975567187903962</v>
      </c>
      <c r="AR48" s="84">
        <v>13583397.153437469</v>
      </c>
      <c r="AS48" s="87">
        <v>123.26131718182822</v>
      </c>
      <c r="AT48" s="84">
        <v>17539245.119999994</v>
      </c>
      <c r="AU48" s="88">
        <v>76.203582330782936</v>
      </c>
      <c r="AV48" s="177">
        <f t="shared" si="33"/>
        <v>14044967.26650252</v>
      </c>
      <c r="AW48" s="178">
        <f t="shared" si="34"/>
        <v>17743510.823437475</v>
      </c>
      <c r="AX48" s="179">
        <f t="shared" si="35"/>
        <v>31788478.089939997</v>
      </c>
      <c r="AY48" s="81"/>
      <c r="AZ48" s="83">
        <v>28473064.815857254</v>
      </c>
      <c r="BA48" s="87">
        <v>260.33944550884854</v>
      </c>
      <c r="BB48" s="84">
        <v>6695768.8141427524</v>
      </c>
      <c r="BC48" s="87">
        <v>362.79631632763073</v>
      </c>
      <c r="BD48" s="84">
        <v>35168833.63000001</v>
      </c>
      <c r="BE48" s="88">
        <v>275.13267068257392</v>
      </c>
      <c r="BF48" s="86">
        <v>21953921.460940696</v>
      </c>
      <c r="BG48" s="87">
        <v>41.272820941680727</v>
      </c>
      <c r="BH48" s="84">
        <v>27789525.439059328</v>
      </c>
      <c r="BI48" s="87">
        <v>133.50271880868445</v>
      </c>
      <c r="BJ48" s="84">
        <v>49743446.900000021</v>
      </c>
      <c r="BK48" s="88">
        <v>67.213698672709299</v>
      </c>
      <c r="BL48" s="177">
        <f t="shared" si="36"/>
        <v>50426986.27679795</v>
      </c>
      <c r="BM48" s="178">
        <f t="shared" si="37"/>
        <v>34485294.253202081</v>
      </c>
      <c r="BN48" s="179">
        <f t="shared" si="38"/>
        <v>84912280.530000031</v>
      </c>
      <c r="BO48" s="81"/>
      <c r="BP48" s="83">
        <v>9449769.5000000075</v>
      </c>
      <c r="BQ48" s="87">
        <v>119.97117447662102</v>
      </c>
      <c r="BR48" s="84">
        <v>4144122.5400000019</v>
      </c>
      <c r="BS48" s="87">
        <v>366.76896539516787</v>
      </c>
      <c r="BT48" s="84">
        <v>13593892.04000001</v>
      </c>
      <c r="BU48" s="88">
        <v>150.9325610108144</v>
      </c>
      <c r="BV48" s="86">
        <v>17009051.320000008</v>
      </c>
      <c r="BW48" s="87">
        <v>25.553657892404249</v>
      </c>
      <c r="BX48" s="84">
        <v>42845596.840000026</v>
      </c>
      <c r="BY48" s="87">
        <v>123.27646066688349</v>
      </c>
      <c r="BZ48" s="84">
        <v>59854648.160000034</v>
      </c>
      <c r="CA48" s="88">
        <v>59.076142750829604</v>
      </c>
      <c r="CB48" s="177">
        <f t="shared" si="39"/>
        <v>26458820.820000015</v>
      </c>
      <c r="CC48" s="178">
        <f t="shared" si="40"/>
        <v>46989719.380000025</v>
      </c>
      <c r="CD48" s="179">
        <f t="shared" si="41"/>
        <v>73448540.200000048</v>
      </c>
      <c r="CE48" s="81"/>
      <c r="CF48" s="83">
        <v>35746593.91667933</v>
      </c>
      <c r="CG48" s="87">
        <v>283.38600388992739</v>
      </c>
      <c r="CH48" s="84">
        <v>7038239.3033206891</v>
      </c>
      <c r="CI48" s="87">
        <v>364.65671744058284</v>
      </c>
      <c r="CJ48" s="84">
        <v>42784833.220000021</v>
      </c>
      <c r="CK48" s="88">
        <v>294.17110064493079</v>
      </c>
      <c r="CL48" s="86">
        <v>24895548.808321357</v>
      </c>
      <c r="CM48" s="87">
        <v>45.7205092381516</v>
      </c>
      <c r="CN48" s="84">
        <v>23547033.531678632</v>
      </c>
      <c r="CO48" s="87">
        <v>110.16877611482685</v>
      </c>
      <c r="CP48" s="84">
        <v>48442582.339999989</v>
      </c>
      <c r="CQ48" s="88">
        <v>63.887180436055544</v>
      </c>
      <c r="CR48" s="177">
        <f t="shared" si="42"/>
        <v>60642142.725000687</v>
      </c>
      <c r="CS48" s="178">
        <f t="shared" si="43"/>
        <v>30585272.834999323</v>
      </c>
      <c r="CT48" s="179">
        <f t="shared" si="44"/>
        <v>91227415.560000002</v>
      </c>
      <c r="CU48" s="81"/>
      <c r="CV48" s="86">
        <f t="shared" si="45"/>
        <v>140078524.03247657</v>
      </c>
      <c r="CW48" s="87">
        <f t="shared" si="46"/>
        <v>209.68206671408299</v>
      </c>
      <c r="CX48" s="101">
        <f t="shared" si="47"/>
        <v>41784542.147463456</v>
      </c>
      <c r="CY48" s="101">
        <f t="shared" si="48"/>
        <v>393.54407485249311</v>
      </c>
      <c r="CZ48" s="84">
        <f t="shared" si="49"/>
        <v>181863066.17994004</v>
      </c>
      <c r="DA48" s="102">
        <f t="shared" si="50"/>
        <v>234.89631100431791</v>
      </c>
      <c r="DB48" s="103">
        <f t="shared" si="51"/>
        <v>113108791.32582456</v>
      </c>
      <c r="DC48" s="101">
        <f t="shared" si="52"/>
        <v>37.789453611435697</v>
      </c>
      <c r="DD48" s="104">
        <f t="shared" si="53"/>
        <v>172624718.54417545</v>
      </c>
      <c r="DE48" s="101">
        <f t="shared" si="54"/>
        <v>125.80417772154722</v>
      </c>
      <c r="DF48" s="104">
        <f t="shared" si="55"/>
        <v>285733509.87</v>
      </c>
      <c r="DG48" s="102">
        <f t="shared" si="56"/>
        <v>65.455623574893494</v>
      </c>
      <c r="DH48" s="226"/>
      <c r="DI48" s="237" t="s">
        <v>48</v>
      </c>
      <c r="DJ48" s="103">
        <f t="shared" si="57"/>
        <v>181863066.17994004</v>
      </c>
      <c r="DK48" s="104">
        <f t="shared" si="58"/>
        <v>285733509.87</v>
      </c>
      <c r="DL48" s="105">
        <f t="shared" si="59"/>
        <v>467596576.04994005</v>
      </c>
      <c r="DM48" s="337"/>
      <c r="DN48" s="338"/>
      <c r="DO48" s="339"/>
      <c r="DP48" s="339"/>
    </row>
    <row r="49" spans="1:120" s="100" customFormat="1" ht="15.6">
      <c r="A49" s="73">
        <v>37</v>
      </c>
      <c r="B49" s="73" t="s">
        <v>49</v>
      </c>
      <c r="C49" s="82"/>
      <c r="D49" s="83">
        <v>50.480000000000004</v>
      </c>
      <c r="E49" s="87">
        <v>4.9745262473269809E-4</v>
      </c>
      <c r="F49" s="84">
        <v>0</v>
      </c>
      <c r="G49" s="87">
        <v>0</v>
      </c>
      <c r="H49" s="84">
        <v>50.480000000000004</v>
      </c>
      <c r="I49" s="88">
        <v>4.3385961444250592E-4</v>
      </c>
      <c r="J49" s="86">
        <v>269</v>
      </c>
      <c r="K49" s="87">
        <v>1.0227670220370173E-3</v>
      </c>
      <c r="L49" s="84">
        <v>876.43000000000006</v>
      </c>
      <c r="M49" s="87">
        <v>4.0788659242056869E-3</v>
      </c>
      <c r="N49" s="84">
        <v>1145.43</v>
      </c>
      <c r="O49" s="88">
        <v>2.3968837560658152E-3</v>
      </c>
      <c r="P49" s="177">
        <f t="shared" si="27"/>
        <v>319.48</v>
      </c>
      <c r="Q49" s="178">
        <f t="shared" si="28"/>
        <v>876.43000000000006</v>
      </c>
      <c r="R49" s="179">
        <f t="shared" si="29"/>
        <v>1195.9100000000001</v>
      </c>
      <c r="S49" s="79"/>
      <c r="T49" s="83">
        <v>7399.5182113551709</v>
      </c>
      <c r="U49" s="87">
        <v>3.9089257210087644E-2</v>
      </c>
      <c r="V49" s="84">
        <v>7120.6163837168679</v>
      </c>
      <c r="W49" s="87">
        <v>0.23063472124495912</v>
      </c>
      <c r="X49" s="84">
        <v>14520.134595072039</v>
      </c>
      <c r="Y49" s="88">
        <v>6.5949051628145447E-2</v>
      </c>
      <c r="Z49" s="86">
        <v>29279.860888061863</v>
      </c>
      <c r="AA49" s="87">
        <v>3.3728782971381446E-2</v>
      </c>
      <c r="AB49" s="84">
        <v>29258.770283454636</v>
      </c>
      <c r="AC49" s="87">
        <v>0.10538042738657311</v>
      </c>
      <c r="AD49" s="84">
        <v>58538.631171516499</v>
      </c>
      <c r="AE49" s="88">
        <v>5.1092146709289056E-2</v>
      </c>
      <c r="AF49" s="177">
        <f t="shared" si="30"/>
        <v>36679.379099417034</v>
      </c>
      <c r="AG49" s="178">
        <f t="shared" si="31"/>
        <v>36379.386667171508</v>
      </c>
      <c r="AH49" s="179">
        <f t="shared" si="32"/>
        <v>73058.765766588534</v>
      </c>
      <c r="AI49" s="81"/>
      <c r="AJ49" s="83">
        <v>2719.8911296573415</v>
      </c>
      <c r="AK49" s="87">
        <v>4.3172875073926052E-2</v>
      </c>
      <c r="AL49" s="84">
        <v>2392.3340112114479</v>
      </c>
      <c r="AM49" s="87">
        <v>0.21038906087516032</v>
      </c>
      <c r="AN49" s="84">
        <v>5112.2251408687898</v>
      </c>
      <c r="AO49" s="88">
        <v>6.873949712749311E-2</v>
      </c>
      <c r="AP49" s="86">
        <v>10923.480775525781</v>
      </c>
      <c r="AQ49" s="87">
        <v>9.1057082396453742E-2</v>
      </c>
      <c r="AR49" s="84">
        <v>7715.6689885581654</v>
      </c>
      <c r="AS49" s="87">
        <v>7.0015145086734717E-2</v>
      </c>
      <c r="AT49" s="84">
        <v>18639.149764083944</v>
      </c>
      <c r="AU49" s="88">
        <v>8.0982389715479663E-2</v>
      </c>
      <c r="AV49" s="177">
        <f t="shared" si="33"/>
        <v>13643.371905183121</v>
      </c>
      <c r="AW49" s="178">
        <f t="shared" si="34"/>
        <v>10108.002999769613</v>
      </c>
      <c r="AX49" s="179">
        <f t="shared" si="35"/>
        <v>23751.374904952732</v>
      </c>
      <c r="AY49" s="81"/>
      <c r="AZ49" s="83">
        <v>12317.194487008075</v>
      </c>
      <c r="BA49" s="87">
        <v>0.11262052763587557</v>
      </c>
      <c r="BB49" s="84">
        <v>12833.260184021432</v>
      </c>
      <c r="BC49" s="87">
        <v>0.6953435296934023</v>
      </c>
      <c r="BD49" s="84">
        <v>25150.454671029507</v>
      </c>
      <c r="BE49" s="88">
        <v>0.19675693073365544</v>
      </c>
      <c r="BF49" s="86">
        <v>47228.414636774498</v>
      </c>
      <c r="BG49" s="87">
        <v>8.8788233306339087E-2</v>
      </c>
      <c r="BH49" s="84">
        <v>27892.404121771393</v>
      </c>
      <c r="BI49" s="87">
        <v>0.13399695480705137</v>
      </c>
      <c r="BJ49" s="84">
        <v>75120.818758545895</v>
      </c>
      <c r="BK49" s="88">
        <v>0.10150378372923147</v>
      </c>
      <c r="BL49" s="177">
        <f t="shared" si="36"/>
        <v>59545.609123782575</v>
      </c>
      <c r="BM49" s="178">
        <f t="shared" si="37"/>
        <v>40725.664305792823</v>
      </c>
      <c r="BN49" s="179">
        <f t="shared" si="38"/>
        <v>100271.27342957541</v>
      </c>
      <c r="BO49" s="81"/>
      <c r="BP49" s="83">
        <v>126452.1734753507</v>
      </c>
      <c r="BQ49" s="87">
        <v>1.6053953238710463</v>
      </c>
      <c r="BR49" s="84">
        <v>4167.1137130597326</v>
      </c>
      <c r="BS49" s="87">
        <v>0.36880376255064451</v>
      </c>
      <c r="BT49" s="84">
        <v>130619.28718841044</v>
      </c>
      <c r="BU49" s="88">
        <v>1.450261887820159</v>
      </c>
      <c r="BV49" s="86">
        <v>33737.429756054742</v>
      </c>
      <c r="BW49" s="87">
        <v>5.0685645068371851E-2</v>
      </c>
      <c r="BX49" s="84">
        <v>18682.827259709033</v>
      </c>
      <c r="BY49" s="87">
        <v>5.3754714362562205E-2</v>
      </c>
      <c r="BZ49" s="84">
        <v>52420.257015763775</v>
      </c>
      <c r="CA49" s="88">
        <v>5.1738447751297177E-2</v>
      </c>
      <c r="CB49" s="177">
        <f t="shared" si="39"/>
        <v>160189.60323140543</v>
      </c>
      <c r="CC49" s="178">
        <f t="shared" si="40"/>
        <v>22849.940972768767</v>
      </c>
      <c r="CD49" s="179">
        <f t="shared" si="41"/>
        <v>183039.54420417419</v>
      </c>
      <c r="CE49" s="81"/>
      <c r="CF49" s="83">
        <v>297627.93010645674</v>
      </c>
      <c r="CG49" s="87">
        <v>2.3594860521674694</v>
      </c>
      <c r="CH49" s="84">
        <v>69916.394492522202</v>
      </c>
      <c r="CI49" s="87">
        <v>3.6224234232693746</v>
      </c>
      <c r="CJ49" s="84">
        <v>367544.32459897897</v>
      </c>
      <c r="CK49" s="88">
        <v>2.5270851927158522</v>
      </c>
      <c r="CL49" s="86">
        <v>502668.47749043256</v>
      </c>
      <c r="CM49" s="87">
        <v>0.92314730419387592</v>
      </c>
      <c r="CN49" s="84">
        <v>302810.30754869332</v>
      </c>
      <c r="CO49" s="87">
        <v>1.4167492025147534</v>
      </c>
      <c r="CP49" s="84">
        <v>805478.78503912594</v>
      </c>
      <c r="CQ49" s="88">
        <v>1.0622837592767653</v>
      </c>
      <c r="CR49" s="177">
        <f t="shared" si="42"/>
        <v>800296.4075968893</v>
      </c>
      <c r="CS49" s="178">
        <f t="shared" si="43"/>
        <v>372726.7020412155</v>
      </c>
      <c r="CT49" s="179">
        <f t="shared" si="44"/>
        <v>1173023.1096381047</v>
      </c>
      <c r="CU49" s="81"/>
      <c r="CV49" s="86">
        <f t="shared" si="45"/>
        <v>446567.18740982807</v>
      </c>
      <c r="CW49" s="87">
        <f t="shared" si="46"/>
        <v>0.66846171766543339</v>
      </c>
      <c r="CX49" s="87">
        <f t="shared" si="47"/>
        <v>96429.71878453168</v>
      </c>
      <c r="CY49" s="87">
        <f t="shared" si="48"/>
        <v>0.90821491673681831</v>
      </c>
      <c r="CZ49" s="84">
        <f t="shared" si="49"/>
        <v>542996.90619435976</v>
      </c>
      <c r="DA49" s="88">
        <f t="shared" si="50"/>
        <v>0.70134070007163241</v>
      </c>
      <c r="DB49" s="86">
        <f t="shared" si="51"/>
        <v>624106.66354684951</v>
      </c>
      <c r="DC49" s="87">
        <f t="shared" si="52"/>
        <v>0.20851296821617454</v>
      </c>
      <c r="DD49" s="84">
        <f t="shared" si="53"/>
        <v>387236.40820218658</v>
      </c>
      <c r="DE49" s="87">
        <f t="shared" si="54"/>
        <v>0.28220731265235838</v>
      </c>
      <c r="DF49" s="84">
        <f t="shared" si="55"/>
        <v>1011343.0717490361</v>
      </c>
      <c r="DG49" s="88">
        <f t="shared" si="56"/>
        <v>0.23167773160242744</v>
      </c>
      <c r="DH49" s="224"/>
      <c r="DI49" s="237" t="s">
        <v>49</v>
      </c>
      <c r="DJ49" s="86">
        <f t="shared" si="57"/>
        <v>542996.90619435976</v>
      </c>
      <c r="DK49" s="84">
        <f t="shared" si="58"/>
        <v>1011343.0717490361</v>
      </c>
      <c r="DL49" s="85">
        <f t="shared" si="59"/>
        <v>1554339.9779433957</v>
      </c>
      <c r="DM49" s="337"/>
      <c r="DN49" s="338"/>
      <c r="DO49" s="339"/>
      <c r="DP49" s="339"/>
    </row>
    <row r="50" spans="1:120" s="100" customFormat="1" ht="15.6">
      <c r="A50" s="73">
        <v>38</v>
      </c>
      <c r="B50" s="73" t="s">
        <v>50</v>
      </c>
      <c r="C50" s="82"/>
      <c r="D50" s="83">
        <v>0</v>
      </c>
      <c r="E50" s="87">
        <v>0</v>
      </c>
      <c r="F50" s="84">
        <v>0</v>
      </c>
      <c r="G50" s="87">
        <v>0</v>
      </c>
      <c r="H50" s="84">
        <v>0</v>
      </c>
      <c r="I50" s="88">
        <v>0</v>
      </c>
      <c r="J50" s="86">
        <v>0</v>
      </c>
      <c r="K50" s="87">
        <v>0</v>
      </c>
      <c r="L50" s="84">
        <v>4198.16</v>
      </c>
      <c r="M50" s="87">
        <v>1.9538048410441614E-2</v>
      </c>
      <c r="N50" s="84">
        <v>4198.16</v>
      </c>
      <c r="O50" s="88">
        <v>8.784911788031799E-3</v>
      </c>
      <c r="P50" s="177">
        <f t="shared" si="27"/>
        <v>0</v>
      </c>
      <c r="Q50" s="178">
        <f t="shared" si="28"/>
        <v>4198.16</v>
      </c>
      <c r="R50" s="179">
        <f t="shared" si="29"/>
        <v>4198.16</v>
      </c>
      <c r="S50" s="79"/>
      <c r="T50" s="83">
        <v>-1531.3311393719853</v>
      </c>
      <c r="U50" s="87">
        <v>-8.0895262462994076E-3</v>
      </c>
      <c r="V50" s="84">
        <v>1005.5372557153817</v>
      </c>
      <c r="W50" s="87">
        <v>3.2569063150721694E-2</v>
      </c>
      <c r="X50" s="84">
        <v>-525.79388365660361</v>
      </c>
      <c r="Y50" s="88">
        <v>-2.3881051344249206E-3</v>
      </c>
      <c r="Z50" s="86">
        <v>195.75625807093374</v>
      </c>
      <c r="AA50" s="87">
        <v>2.2550040005334576E-4</v>
      </c>
      <c r="AB50" s="84">
        <v>463.07617771269179</v>
      </c>
      <c r="AC50" s="87">
        <v>1.667847453845293E-3</v>
      </c>
      <c r="AD50" s="84">
        <v>658.83243578362556</v>
      </c>
      <c r="AE50" s="88">
        <v>5.7502477923115458E-4</v>
      </c>
      <c r="AF50" s="177">
        <f t="shared" si="30"/>
        <v>-1335.5748813010516</v>
      </c>
      <c r="AG50" s="178">
        <f t="shared" si="31"/>
        <v>1468.6134334280734</v>
      </c>
      <c r="AH50" s="179">
        <f t="shared" si="32"/>
        <v>133.03855212702183</v>
      </c>
      <c r="AI50" s="81"/>
      <c r="AJ50" s="83">
        <v>1131.7662279169435</v>
      </c>
      <c r="AK50" s="87">
        <v>1.7964543300268945E-2</v>
      </c>
      <c r="AL50" s="84">
        <v>-41.152467746992329</v>
      </c>
      <c r="AM50" s="87">
        <v>-3.619072003077331E-3</v>
      </c>
      <c r="AN50" s="84">
        <v>1090.6137601699511</v>
      </c>
      <c r="AO50" s="88">
        <v>1.4664503101611531E-2</v>
      </c>
      <c r="AP50" s="86">
        <v>0</v>
      </c>
      <c r="AQ50" s="87">
        <v>0</v>
      </c>
      <c r="AR50" s="84">
        <v>113.6707410904985</v>
      </c>
      <c r="AS50" s="87">
        <v>1.0314949282259392E-3</v>
      </c>
      <c r="AT50" s="84">
        <v>113.6707410904985</v>
      </c>
      <c r="AU50" s="88">
        <v>4.9387060948327276E-4</v>
      </c>
      <c r="AV50" s="177">
        <f t="shared" si="33"/>
        <v>1131.7662279169435</v>
      </c>
      <c r="AW50" s="178">
        <f t="shared" si="34"/>
        <v>72.518273343506166</v>
      </c>
      <c r="AX50" s="179">
        <f t="shared" si="35"/>
        <v>1204.2845012604498</v>
      </c>
      <c r="AY50" s="81"/>
      <c r="AZ50" s="83">
        <v>203.46422716786196</v>
      </c>
      <c r="BA50" s="87">
        <v>1.8603464159666996E-3</v>
      </c>
      <c r="BB50" s="84">
        <v>0</v>
      </c>
      <c r="BC50" s="87">
        <v>0</v>
      </c>
      <c r="BD50" s="84">
        <v>203.46422716786196</v>
      </c>
      <c r="BE50" s="88">
        <v>1.5917404824397571E-3</v>
      </c>
      <c r="BF50" s="86">
        <v>909.48096837248374</v>
      </c>
      <c r="BG50" s="87">
        <v>1.7098013775938648E-3</v>
      </c>
      <c r="BH50" s="84">
        <v>1205.5638350981581</v>
      </c>
      <c r="BI50" s="87">
        <v>5.7916084258427918E-3</v>
      </c>
      <c r="BJ50" s="84">
        <v>2115.0448034706419</v>
      </c>
      <c r="BK50" s="88">
        <v>2.8578635570940965E-3</v>
      </c>
      <c r="BL50" s="177">
        <f t="shared" si="36"/>
        <v>1112.9451955403456</v>
      </c>
      <c r="BM50" s="178">
        <f t="shared" si="37"/>
        <v>1205.5638350981581</v>
      </c>
      <c r="BN50" s="179">
        <f t="shared" si="38"/>
        <v>2318.5090306385036</v>
      </c>
      <c r="BO50" s="81"/>
      <c r="BP50" s="83">
        <v>353.38</v>
      </c>
      <c r="BQ50" s="87">
        <v>4.4863965874033544E-3</v>
      </c>
      <c r="BR50" s="84">
        <v>0</v>
      </c>
      <c r="BS50" s="87">
        <v>0</v>
      </c>
      <c r="BT50" s="84">
        <v>353.38</v>
      </c>
      <c r="BU50" s="88">
        <v>3.923567161859081E-3</v>
      </c>
      <c r="BV50" s="86">
        <v>1520.58</v>
      </c>
      <c r="BW50" s="87">
        <v>2.2844531647889712E-3</v>
      </c>
      <c r="BX50" s="84">
        <v>0</v>
      </c>
      <c r="BY50" s="87">
        <v>0</v>
      </c>
      <c r="BZ50" s="84">
        <v>1520.58</v>
      </c>
      <c r="CA50" s="88">
        <v>1.5008024256349822E-3</v>
      </c>
      <c r="CB50" s="177">
        <f t="shared" si="39"/>
        <v>1873.96</v>
      </c>
      <c r="CC50" s="178">
        <f t="shared" si="40"/>
        <v>0</v>
      </c>
      <c r="CD50" s="179">
        <f t="shared" si="41"/>
        <v>1873.96</v>
      </c>
      <c r="CE50" s="81"/>
      <c r="CF50" s="83">
        <v>0</v>
      </c>
      <c r="CG50" s="87">
        <v>0</v>
      </c>
      <c r="CH50" s="84">
        <v>0</v>
      </c>
      <c r="CI50" s="87">
        <v>0</v>
      </c>
      <c r="CJ50" s="84">
        <v>0</v>
      </c>
      <c r="CK50" s="88">
        <v>0</v>
      </c>
      <c r="CL50" s="86">
        <v>0</v>
      </c>
      <c r="CM50" s="87">
        <v>0</v>
      </c>
      <c r="CN50" s="84">
        <v>0</v>
      </c>
      <c r="CO50" s="87">
        <v>0</v>
      </c>
      <c r="CP50" s="84">
        <v>0</v>
      </c>
      <c r="CQ50" s="88">
        <v>0</v>
      </c>
      <c r="CR50" s="177">
        <f t="shared" si="42"/>
        <v>0</v>
      </c>
      <c r="CS50" s="178">
        <f t="shared" si="43"/>
        <v>0</v>
      </c>
      <c r="CT50" s="179">
        <f t="shared" si="44"/>
        <v>0</v>
      </c>
      <c r="CU50" s="81"/>
      <c r="CV50" s="86">
        <f t="shared" si="45"/>
        <v>157.27931571282022</v>
      </c>
      <c r="CW50" s="87">
        <f t="shared" si="46"/>
        <v>2.3542975054759245E-4</v>
      </c>
      <c r="CX50" s="87">
        <f t="shared" si="47"/>
        <v>964.38478796838933</v>
      </c>
      <c r="CY50" s="87">
        <f t="shared" si="48"/>
        <v>9.0829742215059045E-3</v>
      </c>
      <c r="CZ50" s="84">
        <f t="shared" si="49"/>
        <v>1121.6641036812096</v>
      </c>
      <c r="DA50" s="88">
        <f t="shared" si="50"/>
        <v>1.4487535356958741E-3</v>
      </c>
      <c r="DB50" s="86">
        <f t="shared" si="51"/>
        <v>2625.8172264434174</v>
      </c>
      <c r="DC50" s="87">
        <f t="shared" si="52"/>
        <v>8.7728104162082814E-4</v>
      </c>
      <c r="DD50" s="84">
        <f t="shared" si="53"/>
        <v>5980.470753901348</v>
      </c>
      <c r="DE50" s="87">
        <f t="shared" si="54"/>
        <v>4.358403662739564E-3</v>
      </c>
      <c r="DF50" s="84">
        <f t="shared" si="55"/>
        <v>8606.2879803447649</v>
      </c>
      <c r="DG50" s="88">
        <f t="shared" si="56"/>
        <v>1.9715221594935619E-3</v>
      </c>
      <c r="DH50" s="224"/>
      <c r="DI50" s="237" t="s">
        <v>50</v>
      </c>
      <c r="DJ50" s="86">
        <f t="shared" si="57"/>
        <v>1121.6641036812096</v>
      </c>
      <c r="DK50" s="84">
        <f t="shared" si="58"/>
        <v>8606.2879803447649</v>
      </c>
      <c r="DL50" s="85">
        <f t="shared" si="59"/>
        <v>9727.9520840259738</v>
      </c>
      <c r="DM50" s="337"/>
      <c r="DN50" s="338"/>
      <c r="DO50" s="339"/>
      <c r="DP50" s="339"/>
    </row>
    <row r="51" spans="1:120" s="100" customFormat="1" ht="15.6">
      <c r="A51" s="73">
        <v>39</v>
      </c>
      <c r="B51" s="73" t="s">
        <v>51</v>
      </c>
      <c r="C51" s="82"/>
      <c r="D51" s="83">
        <v>1846.9</v>
      </c>
      <c r="E51" s="87">
        <v>1.8200183292765848E-2</v>
      </c>
      <c r="F51" s="84">
        <v>0</v>
      </c>
      <c r="G51" s="87">
        <v>0</v>
      </c>
      <c r="H51" s="84">
        <v>1846.9</v>
      </c>
      <c r="I51" s="88">
        <v>1.5873520640132015E-2</v>
      </c>
      <c r="J51" s="86">
        <v>1124312.3700000001</v>
      </c>
      <c r="K51" s="87">
        <v>4.2747569312426812</v>
      </c>
      <c r="L51" s="84">
        <v>297893.91000000003</v>
      </c>
      <c r="M51" s="87">
        <v>1.3863849007078668</v>
      </c>
      <c r="N51" s="84">
        <v>1422206.2800000003</v>
      </c>
      <c r="O51" s="88">
        <v>2.9760553943119974</v>
      </c>
      <c r="P51" s="177">
        <f t="shared" si="27"/>
        <v>1126159.27</v>
      </c>
      <c r="Q51" s="178">
        <f t="shared" si="28"/>
        <v>297893.91000000003</v>
      </c>
      <c r="R51" s="179">
        <f t="shared" si="29"/>
        <v>1424053.1800000002</v>
      </c>
      <c r="S51" s="79"/>
      <c r="T51" s="83">
        <v>32242.731510537255</v>
      </c>
      <c r="U51" s="87">
        <v>0.1703279036785241</v>
      </c>
      <c r="V51" s="84">
        <v>13784.989319834036</v>
      </c>
      <c r="W51" s="87">
        <v>0.44649184815164983</v>
      </c>
      <c r="X51" s="84">
        <v>46027.720830371291</v>
      </c>
      <c r="Y51" s="88">
        <v>0.20905347106067662</v>
      </c>
      <c r="Z51" s="86">
        <v>1414274.8297441064</v>
      </c>
      <c r="AA51" s="87">
        <v>1.6291665106160262</v>
      </c>
      <c r="AB51" s="84">
        <v>465884.50938084442</v>
      </c>
      <c r="AC51" s="87">
        <v>1.6779621370177613</v>
      </c>
      <c r="AD51" s="84">
        <v>1880159.3391249508</v>
      </c>
      <c r="AE51" s="88">
        <v>1.6409911688907601</v>
      </c>
      <c r="AF51" s="177">
        <f t="shared" si="30"/>
        <v>1446517.5612546436</v>
      </c>
      <c r="AG51" s="178">
        <f t="shared" si="31"/>
        <v>479669.49870067846</v>
      </c>
      <c r="AH51" s="179">
        <f t="shared" si="32"/>
        <v>1926187.0599553222</v>
      </c>
      <c r="AI51" s="81"/>
      <c r="AJ51" s="83">
        <v>22429.434403469226</v>
      </c>
      <c r="AK51" s="87">
        <v>0.35602276830903534</v>
      </c>
      <c r="AL51" s="84">
        <v>812.5379296021149</v>
      </c>
      <c r="AM51" s="87">
        <v>7.1457033647182741E-2</v>
      </c>
      <c r="AN51" s="84">
        <v>23241.972333071342</v>
      </c>
      <c r="AO51" s="88">
        <v>0.31251391447030891</v>
      </c>
      <c r="AP51" s="86">
        <v>441908.40890114493</v>
      </c>
      <c r="AQ51" s="87">
        <v>3.6837058834902838</v>
      </c>
      <c r="AR51" s="84">
        <v>92677.165865055227</v>
      </c>
      <c r="AS51" s="87">
        <v>0.84099061583534684</v>
      </c>
      <c r="AT51" s="84">
        <v>534585.57476620015</v>
      </c>
      <c r="AU51" s="88">
        <v>2.3226390634732783</v>
      </c>
      <c r="AV51" s="177">
        <f t="shared" si="33"/>
        <v>464337.84330461413</v>
      </c>
      <c r="AW51" s="178">
        <f t="shared" si="34"/>
        <v>93489.70379465734</v>
      </c>
      <c r="AX51" s="179">
        <f t="shared" si="35"/>
        <v>557827.54709927144</v>
      </c>
      <c r="AY51" s="81"/>
      <c r="AZ51" s="83">
        <v>68052.311197530304</v>
      </c>
      <c r="BA51" s="87">
        <v>0.62222669309886991</v>
      </c>
      <c r="BB51" s="84">
        <v>9525.7180156414797</v>
      </c>
      <c r="BC51" s="87">
        <v>0.51613123188347854</v>
      </c>
      <c r="BD51" s="84">
        <v>77578.029213171787</v>
      </c>
      <c r="BE51" s="88">
        <v>0.60690811041010595</v>
      </c>
      <c r="BF51" s="86">
        <v>2422922.1775858942</v>
      </c>
      <c r="BG51" s="87">
        <v>4.5550328386227568</v>
      </c>
      <c r="BH51" s="84">
        <v>493219.32410246966</v>
      </c>
      <c r="BI51" s="87">
        <v>2.3694582651674923</v>
      </c>
      <c r="BJ51" s="84">
        <v>2916141.501688364</v>
      </c>
      <c r="BK51" s="88">
        <v>3.9403111042042323</v>
      </c>
      <c r="BL51" s="177">
        <f t="shared" si="36"/>
        <v>2490974.4887834247</v>
      </c>
      <c r="BM51" s="178">
        <f t="shared" si="37"/>
        <v>502745.04211811116</v>
      </c>
      <c r="BN51" s="179">
        <f t="shared" si="38"/>
        <v>2993719.5309015359</v>
      </c>
      <c r="BO51" s="81"/>
      <c r="BP51" s="83">
        <v>53302.026521913336</v>
      </c>
      <c r="BQ51" s="87">
        <v>0.67670504807740983</v>
      </c>
      <c r="BR51" s="84">
        <v>15631.338992562081</v>
      </c>
      <c r="BS51" s="87">
        <v>1.3834267627721109</v>
      </c>
      <c r="BT51" s="84">
        <v>68933.365514475416</v>
      </c>
      <c r="BU51" s="88">
        <v>0.76536501581590632</v>
      </c>
      <c r="BV51" s="86">
        <v>2774233.7912654923</v>
      </c>
      <c r="BW51" s="87">
        <v>4.1678880192564423</v>
      </c>
      <c r="BX51" s="84">
        <v>386811.60173406109</v>
      </c>
      <c r="BY51" s="87">
        <v>1.112944356563272</v>
      </c>
      <c r="BZ51" s="84">
        <v>3161045.3929995536</v>
      </c>
      <c r="CA51" s="88">
        <v>3.1199309430322741</v>
      </c>
      <c r="CB51" s="177">
        <f t="shared" si="39"/>
        <v>2827535.8177874056</v>
      </c>
      <c r="CC51" s="178">
        <f t="shared" si="40"/>
        <v>402442.94072662317</v>
      </c>
      <c r="CD51" s="179">
        <f t="shared" si="41"/>
        <v>3229978.758514029</v>
      </c>
      <c r="CE51" s="81"/>
      <c r="CF51" s="83">
        <v>4432.8161497392421</v>
      </c>
      <c r="CG51" s="87">
        <v>3.514175525593774E-2</v>
      </c>
      <c r="CH51" s="84">
        <v>1430.7493899737044</v>
      </c>
      <c r="CI51" s="87">
        <v>7.4128251902684031E-2</v>
      </c>
      <c r="CJ51" s="84">
        <v>5863.5655397129467</v>
      </c>
      <c r="CK51" s="88">
        <v>4.0315490296564588E-2</v>
      </c>
      <c r="CL51" s="86">
        <v>135587.56185968895</v>
      </c>
      <c r="CM51" s="87">
        <v>0.24900565246877771</v>
      </c>
      <c r="CN51" s="84">
        <v>33590.146246253527</v>
      </c>
      <c r="CO51" s="87">
        <v>0.15715717635893592</v>
      </c>
      <c r="CP51" s="84">
        <v>169177.70810594247</v>
      </c>
      <c r="CQ51" s="88">
        <v>0.22311541295762158</v>
      </c>
      <c r="CR51" s="177">
        <f t="shared" si="42"/>
        <v>140020.37800942818</v>
      </c>
      <c r="CS51" s="178">
        <f t="shared" si="43"/>
        <v>35020.895636227229</v>
      </c>
      <c r="CT51" s="179">
        <f t="shared" si="44"/>
        <v>175041.27364565543</v>
      </c>
      <c r="CU51" s="81"/>
      <c r="CV51" s="86">
        <f t="shared" si="45"/>
        <v>182306.21978318936</v>
      </c>
      <c r="CW51" s="87">
        <f t="shared" si="46"/>
        <v>0.27289225955941954</v>
      </c>
      <c r="CX51" s="87">
        <f t="shared" si="47"/>
        <v>41185.333647613414</v>
      </c>
      <c r="CY51" s="87">
        <f t="shared" si="48"/>
        <v>0.38790048172934694</v>
      </c>
      <c r="CZ51" s="84">
        <f t="shared" si="49"/>
        <v>223491.55343080277</v>
      </c>
      <c r="DA51" s="88">
        <f t="shared" si="50"/>
        <v>0.28866411715272494</v>
      </c>
      <c r="DB51" s="86">
        <f t="shared" si="51"/>
        <v>8313239.1393563263</v>
      </c>
      <c r="DC51" s="87">
        <f t="shared" si="52"/>
        <v>2.7774389694654209</v>
      </c>
      <c r="DD51" s="84">
        <f t="shared" si="53"/>
        <v>1770076.6573286839</v>
      </c>
      <c r="DE51" s="87">
        <f t="shared" si="54"/>
        <v>1.2899834986398797</v>
      </c>
      <c r="DF51" s="84">
        <f t="shared" si="55"/>
        <v>10083315.79668501</v>
      </c>
      <c r="DG51" s="88">
        <f t="shared" si="56"/>
        <v>2.3098786119796575</v>
      </c>
      <c r="DH51" s="224"/>
      <c r="DI51" s="237" t="s">
        <v>51</v>
      </c>
      <c r="DJ51" s="86">
        <f t="shared" si="57"/>
        <v>223491.55343080277</v>
      </c>
      <c r="DK51" s="84">
        <f t="shared" si="58"/>
        <v>10083315.79668501</v>
      </c>
      <c r="DL51" s="85">
        <f t="shared" si="59"/>
        <v>10306807.350115813</v>
      </c>
      <c r="DM51" s="337"/>
      <c r="DN51" s="338"/>
      <c r="DO51" s="339"/>
      <c r="DP51" s="339"/>
    </row>
    <row r="52" spans="1:120" s="100" customFormat="1" ht="15.6">
      <c r="A52" s="73">
        <v>40</v>
      </c>
      <c r="B52" s="73" t="s">
        <v>52</v>
      </c>
      <c r="C52" s="82"/>
      <c r="D52" s="83">
        <v>44.7</v>
      </c>
      <c r="E52" s="87">
        <v>4.4049390502281307E-4</v>
      </c>
      <c r="F52" s="84">
        <v>0</v>
      </c>
      <c r="G52" s="87">
        <v>0</v>
      </c>
      <c r="H52" s="84">
        <v>44.7</v>
      </c>
      <c r="I52" s="88">
        <v>3.8418234480150582E-4</v>
      </c>
      <c r="J52" s="86">
        <v>1400</v>
      </c>
      <c r="K52" s="87">
        <v>5.3229510440588263E-3</v>
      </c>
      <c r="L52" s="84">
        <v>10172.27</v>
      </c>
      <c r="M52" s="87">
        <v>4.7341288494026648E-2</v>
      </c>
      <c r="N52" s="84">
        <v>11572.27</v>
      </c>
      <c r="O52" s="88">
        <v>2.4215697147628185E-2</v>
      </c>
      <c r="P52" s="177">
        <f t="shared" si="27"/>
        <v>1444.7</v>
      </c>
      <c r="Q52" s="178">
        <f t="shared" si="28"/>
        <v>10172.27</v>
      </c>
      <c r="R52" s="179">
        <f t="shared" si="29"/>
        <v>11616.970000000001</v>
      </c>
      <c r="S52" s="79"/>
      <c r="T52" s="83">
        <v>8738.8457429457794</v>
      </c>
      <c r="U52" s="87">
        <v>4.6164490607115659E-2</v>
      </c>
      <c r="V52" s="84">
        <v>28074.295667502392</v>
      </c>
      <c r="W52" s="87">
        <v>0.90931838010955468</v>
      </c>
      <c r="X52" s="84">
        <v>36813.141410448174</v>
      </c>
      <c r="Y52" s="88">
        <v>0.16720173959653442</v>
      </c>
      <c r="Z52" s="86">
        <v>6163.0905259263527</v>
      </c>
      <c r="AA52" s="87">
        <v>7.0995399731117702E-3</v>
      </c>
      <c r="AB52" s="84">
        <v>30273.289919333634</v>
      </c>
      <c r="AC52" s="87">
        <v>0.1090343920537572</v>
      </c>
      <c r="AD52" s="84">
        <v>36436.380445259987</v>
      </c>
      <c r="AE52" s="88">
        <v>3.1801442193108723E-2</v>
      </c>
      <c r="AF52" s="177">
        <f t="shared" si="30"/>
        <v>14901.936268872132</v>
      </c>
      <c r="AG52" s="178">
        <f t="shared" si="31"/>
        <v>58347.585586836023</v>
      </c>
      <c r="AH52" s="179">
        <f t="shared" si="32"/>
        <v>73249.521855708153</v>
      </c>
      <c r="AI52" s="81"/>
      <c r="AJ52" s="83">
        <v>-19.358113378988264</v>
      </c>
      <c r="AK52" s="87">
        <v>-3.0727164093632167E-4</v>
      </c>
      <c r="AL52" s="84">
        <v>1703.6421255882706</v>
      </c>
      <c r="AM52" s="87">
        <v>0.14982342147465225</v>
      </c>
      <c r="AN52" s="84">
        <v>1684.2840122092823</v>
      </c>
      <c r="AO52" s="88">
        <v>2.2647053451066709E-2</v>
      </c>
      <c r="AP52" s="86">
        <v>1065.5518745805718</v>
      </c>
      <c r="AQ52" s="87">
        <v>8.8823376756214153E-3</v>
      </c>
      <c r="AR52" s="84">
        <v>11297.979609930937</v>
      </c>
      <c r="AS52" s="87">
        <v>0.10252250099755841</v>
      </c>
      <c r="AT52" s="84">
        <v>12363.531484511508</v>
      </c>
      <c r="AU52" s="88">
        <v>5.3716416124709482E-2</v>
      </c>
      <c r="AV52" s="177">
        <f t="shared" si="33"/>
        <v>1046.1937612015836</v>
      </c>
      <c r="AW52" s="178">
        <f t="shared" si="34"/>
        <v>13001.621735519208</v>
      </c>
      <c r="AX52" s="179">
        <f t="shared" si="35"/>
        <v>14047.815496720792</v>
      </c>
      <c r="AY52" s="81"/>
      <c r="AZ52" s="83">
        <v>2138.4962601692837</v>
      </c>
      <c r="BA52" s="87">
        <v>1.9553038431084527E-2</v>
      </c>
      <c r="BB52" s="84">
        <v>11866.563982825593</v>
      </c>
      <c r="BC52" s="87">
        <v>0.64296510526796669</v>
      </c>
      <c r="BD52" s="84">
        <v>14005.060242994878</v>
      </c>
      <c r="BE52" s="88">
        <v>0.10956432812826034</v>
      </c>
      <c r="BF52" s="86">
        <v>10371.374474476614</v>
      </c>
      <c r="BG52" s="87">
        <v>1.949792351975781E-2</v>
      </c>
      <c r="BH52" s="84">
        <v>28862.760964704288</v>
      </c>
      <c r="BI52" s="87">
        <v>0.13865861328086151</v>
      </c>
      <c r="BJ52" s="84">
        <v>39234.1354391809</v>
      </c>
      <c r="BK52" s="88">
        <v>5.3013442401663738E-2</v>
      </c>
      <c r="BL52" s="177">
        <f t="shared" si="36"/>
        <v>12509.870734645898</v>
      </c>
      <c r="BM52" s="178">
        <f t="shared" si="37"/>
        <v>40729.32494752988</v>
      </c>
      <c r="BN52" s="179">
        <f t="shared" si="38"/>
        <v>53239.195682175778</v>
      </c>
      <c r="BO52" s="81"/>
      <c r="BP52" s="83">
        <v>252.01276836872069</v>
      </c>
      <c r="BQ52" s="87">
        <v>3.1994714584625628E-3</v>
      </c>
      <c r="BR52" s="84">
        <v>0</v>
      </c>
      <c r="BS52" s="87">
        <v>0</v>
      </c>
      <c r="BT52" s="84">
        <v>252.01276836872069</v>
      </c>
      <c r="BU52" s="88">
        <v>2.7980899381422589E-3</v>
      </c>
      <c r="BV52" s="86">
        <v>1885</v>
      </c>
      <c r="BW52" s="87">
        <v>2.8319419008715169E-3</v>
      </c>
      <c r="BX52" s="84">
        <v>8918.74</v>
      </c>
      <c r="BY52" s="87">
        <v>2.5661229668802528E-2</v>
      </c>
      <c r="BZ52" s="84">
        <v>10803.74</v>
      </c>
      <c r="CA52" s="88">
        <v>1.0663220085710507E-2</v>
      </c>
      <c r="CB52" s="177">
        <f t="shared" si="39"/>
        <v>2137.0127683687206</v>
      </c>
      <c r="CC52" s="178">
        <f t="shared" si="40"/>
        <v>8918.74</v>
      </c>
      <c r="CD52" s="179">
        <f t="shared" si="41"/>
        <v>11055.75276836872</v>
      </c>
      <c r="CE52" s="81"/>
      <c r="CF52" s="83">
        <v>0</v>
      </c>
      <c r="CG52" s="87">
        <v>0</v>
      </c>
      <c r="CH52" s="84">
        <v>0</v>
      </c>
      <c r="CI52" s="87">
        <v>0</v>
      </c>
      <c r="CJ52" s="84">
        <v>0</v>
      </c>
      <c r="CK52" s="88">
        <v>0</v>
      </c>
      <c r="CL52" s="86">
        <v>0</v>
      </c>
      <c r="CM52" s="87">
        <v>0</v>
      </c>
      <c r="CN52" s="84">
        <v>0</v>
      </c>
      <c r="CO52" s="87">
        <v>0</v>
      </c>
      <c r="CP52" s="84">
        <v>0</v>
      </c>
      <c r="CQ52" s="88">
        <v>0</v>
      </c>
      <c r="CR52" s="177">
        <f t="shared" si="42"/>
        <v>0</v>
      </c>
      <c r="CS52" s="178">
        <f t="shared" si="43"/>
        <v>0</v>
      </c>
      <c r="CT52" s="179">
        <f t="shared" si="44"/>
        <v>0</v>
      </c>
      <c r="CU52" s="81"/>
      <c r="CV52" s="86">
        <f t="shared" si="45"/>
        <v>11154.696658104796</v>
      </c>
      <c r="CW52" s="87">
        <f t="shared" si="46"/>
        <v>1.6697347898224683E-2</v>
      </c>
      <c r="CX52" s="87">
        <f t="shared" si="47"/>
        <v>41644.501775916258</v>
      </c>
      <c r="CY52" s="87">
        <f t="shared" si="48"/>
        <v>0.39222511679695088</v>
      </c>
      <c r="CZ52" s="84">
        <f t="shared" si="49"/>
        <v>52799.198434021055</v>
      </c>
      <c r="DA52" s="88">
        <f t="shared" si="50"/>
        <v>6.8196018007665782E-2</v>
      </c>
      <c r="DB52" s="86">
        <f t="shared" si="51"/>
        <v>20885.016874983536</v>
      </c>
      <c r="DC52" s="87">
        <f t="shared" si="52"/>
        <v>6.9776483960274386E-3</v>
      </c>
      <c r="DD52" s="84">
        <f t="shared" si="53"/>
        <v>89525.040493968874</v>
      </c>
      <c r="DE52" s="87">
        <f t="shared" si="54"/>
        <v>6.5243403145360174E-2</v>
      </c>
      <c r="DF52" s="84">
        <f t="shared" si="55"/>
        <v>110410.0573689524</v>
      </c>
      <c r="DG52" s="88">
        <f t="shared" si="56"/>
        <v>2.5292655234286626E-2</v>
      </c>
      <c r="DH52" s="224"/>
      <c r="DI52" s="237" t="s">
        <v>52</v>
      </c>
      <c r="DJ52" s="86">
        <f t="shared" si="57"/>
        <v>52799.198434021055</v>
      </c>
      <c r="DK52" s="84">
        <f t="shared" si="58"/>
        <v>110410.0573689524</v>
      </c>
      <c r="DL52" s="85">
        <f t="shared" si="59"/>
        <v>163209.25580297346</v>
      </c>
      <c r="DM52" s="337"/>
      <c r="DN52" s="338"/>
      <c r="DO52" s="339"/>
      <c r="DP52" s="339"/>
    </row>
    <row r="53" spans="1:120" s="100" customFormat="1" ht="15.6">
      <c r="A53" s="73">
        <v>41</v>
      </c>
      <c r="B53" s="73" t="s">
        <v>53</v>
      </c>
      <c r="C53" s="82"/>
      <c r="D53" s="83">
        <v>248601.4800000001</v>
      </c>
      <c r="E53" s="87">
        <v>2.4498307990973331</v>
      </c>
      <c r="F53" s="84">
        <v>23732.03</v>
      </c>
      <c r="G53" s="87">
        <v>1.5955378512841198</v>
      </c>
      <c r="H53" s="84">
        <v>272333.51000000013</v>
      </c>
      <c r="I53" s="88">
        <v>2.3406202782958472</v>
      </c>
      <c r="J53" s="86">
        <v>661823.66</v>
      </c>
      <c r="K53" s="87">
        <v>2.516324958557024</v>
      </c>
      <c r="L53" s="84">
        <v>3813804.75</v>
      </c>
      <c r="M53" s="87">
        <v>17.749276309972029</v>
      </c>
      <c r="N53" s="84">
        <v>4475628.41</v>
      </c>
      <c r="O53" s="88">
        <v>9.3655317514956593</v>
      </c>
      <c r="P53" s="177">
        <f t="shared" si="27"/>
        <v>910425.14000000013</v>
      </c>
      <c r="Q53" s="178">
        <f t="shared" si="28"/>
        <v>3837536.78</v>
      </c>
      <c r="R53" s="179">
        <f t="shared" si="29"/>
        <v>4747961.92</v>
      </c>
      <c r="S53" s="79"/>
      <c r="T53" s="83">
        <v>3294344.5154079678</v>
      </c>
      <c r="U53" s="87">
        <v>17.402954682077823</v>
      </c>
      <c r="V53" s="84">
        <v>1132950.51539492</v>
      </c>
      <c r="W53" s="87">
        <v>36.695942067594743</v>
      </c>
      <c r="X53" s="84">
        <v>4427295.0308028879</v>
      </c>
      <c r="Y53" s="88">
        <v>20.108347250344675</v>
      </c>
      <c r="Z53" s="86">
        <v>2443343.0670362827</v>
      </c>
      <c r="AA53" s="87">
        <v>2.81459629701647</v>
      </c>
      <c r="AB53" s="84">
        <v>5818954.4234390575</v>
      </c>
      <c r="AC53" s="87">
        <v>20.957952030942153</v>
      </c>
      <c r="AD53" s="84">
        <v>8262297.4904753398</v>
      </c>
      <c r="AE53" s="88">
        <v>7.2112809454376068</v>
      </c>
      <c r="AF53" s="177">
        <f t="shared" si="30"/>
        <v>5737687.5824442506</v>
      </c>
      <c r="AG53" s="178">
        <f t="shared" si="31"/>
        <v>6951904.938833978</v>
      </c>
      <c r="AH53" s="179">
        <f t="shared" si="32"/>
        <v>12689592.521278229</v>
      </c>
      <c r="AI53" s="81"/>
      <c r="AJ53" s="83">
        <v>459049.04765287717</v>
      </c>
      <c r="AK53" s="87">
        <v>7.2864928198869388</v>
      </c>
      <c r="AL53" s="84">
        <v>326516.92057582957</v>
      </c>
      <c r="AM53" s="87">
        <v>28.7148817672878</v>
      </c>
      <c r="AN53" s="84">
        <v>785565.96822870674</v>
      </c>
      <c r="AO53" s="88">
        <v>10.562799588935293</v>
      </c>
      <c r="AP53" s="86">
        <v>384421.87371780927</v>
      </c>
      <c r="AQ53" s="87">
        <v>3.2045036696132079</v>
      </c>
      <c r="AR53" s="84">
        <v>1199027.7193268961</v>
      </c>
      <c r="AS53" s="87">
        <v>10.880469322385627</v>
      </c>
      <c r="AT53" s="84">
        <v>1583449.5930447055</v>
      </c>
      <c r="AU53" s="88">
        <v>6.8796878431576989</v>
      </c>
      <c r="AV53" s="177">
        <f t="shared" si="33"/>
        <v>843470.9213706865</v>
      </c>
      <c r="AW53" s="178">
        <f t="shared" si="34"/>
        <v>1525544.6399027258</v>
      </c>
      <c r="AX53" s="179">
        <f t="shared" si="35"/>
        <v>2369015.5612734123</v>
      </c>
      <c r="AY53" s="81"/>
      <c r="AZ53" s="83">
        <v>1652017.8046742377</v>
      </c>
      <c r="BA53" s="87">
        <v>15.10499140226424</v>
      </c>
      <c r="BB53" s="84">
        <v>632232.66839083366</v>
      </c>
      <c r="BC53" s="87">
        <v>34.256213068424017</v>
      </c>
      <c r="BD53" s="84">
        <v>2284250.4730650713</v>
      </c>
      <c r="BE53" s="88">
        <v>17.870138651007792</v>
      </c>
      <c r="BF53" s="86">
        <v>2662877.1640478671</v>
      </c>
      <c r="BG53" s="87">
        <v>5.0061421863503801</v>
      </c>
      <c r="BH53" s="84">
        <v>3017514.6599625824</v>
      </c>
      <c r="BI53" s="87">
        <v>14.496340070055691</v>
      </c>
      <c r="BJ53" s="84">
        <v>5680391.8240104495</v>
      </c>
      <c r="BK53" s="88">
        <v>7.6753857682902087</v>
      </c>
      <c r="BL53" s="177">
        <f t="shared" si="36"/>
        <v>4314894.968722105</v>
      </c>
      <c r="BM53" s="178">
        <f t="shared" si="37"/>
        <v>3649747.3283534162</v>
      </c>
      <c r="BN53" s="179">
        <f t="shared" si="38"/>
        <v>7964642.2970755212</v>
      </c>
      <c r="BO53" s="81"/>
      <c r="BP53" s="83">
        <v>626792.03960567201</v>
      </c>
      <c r="BQ53" s="87">
        <v>7.9575461755008066</v>
      </c>
      <c r="BR53" s="84">
        <v>272482.71923939511</v>
      </c>
      <c r="BS53" s="87">
        <v>24.115649105177017</v>
      </c>
      <c r="BT53" s="84">
        <v>899274.75884506712</v>
      </c>
      <c r="BU53" s="88">
        <v>9.984619710490831</v>
      </c>
      <c r="BV53" s="86">
        <v>2958134.6512301732</v>
      </c>
      <c r="BW53" s="87">
        <v>4.4441726616650818</v>
      </c>
      <c r="BX53" s="84">
        <v>5172107.9642033381</v>
      </c>
      <c r="BY53" s="87">
        <v>14.88132296055996</v>
      </c>
      <c r="BZ53" s="84">
        <v>8130242.6154335113</v>
      </c>
      <c r="CA53" s="88">
        <v>8.0244958096538923</v>
      </c>
      <c r="CB53" s="177">
        <f t="shared" si="39"/>
        <v>3584926.6908358452</v>
      </c>
      <c r="CC53" s="178">
        <f t="shared" si="40"/>
        <v>5444590.6834427333</v>
      </c>
      <c r="CD53" s="179">
        <f t="shared" si="41"/>
        <v>9029517.3742785789</v>
      </c>
      <c r="CE53" s="81"/>
      <c r="CF53" s="83">
        <v>1193042.2937438074</v>
      </c>
      <c r="CG53" s="87">
        <v>9.4580056741567553</v>
      </c>
      <c r="CH53" s="84">
        <v>421024.58956410392</v>
      </c>
      <c r="CI53" s="87">
        <v>21.81361533413315</v>
      </c>
      <c r="CJ53" s="84">
        <v>1614066.8833079112</v>
      </c>
      <c r="CK53" s="88">
        <v>11.09766699652034</v>
      </c>
      <c r="CL53" s="86">
        <v>1775554.1378066533</v>
      </c>
      <c r="CM53" s="87">
        <v>3.260793324358978</v>
      </c>
      <c r="CN53" s="84">
        <v>1785289.2737160816</v>
      </c>
      <c r="CO53" s="87">
        <v>8.3527776028188114</v>
      </c>
      <c r="CP53" s="84">
        <v>3560843.4115227349</v>
      </c>
      <c r="CQ53" s="88">
        <v>4.6961213574415037</v>
      </c>
      <c r="CR53" s="177">
        <f t="shared" si="42"/>
        <v>2968596.4315504609</v>
      </c>
      <c r="CS53" s="178">
        <f t="shared" si="43"/>
        <v>2206313.8632801855</v>
      </c>
      <c r="CT53" s="179">
        <f t="shared" si="44"/>
        <v>5174910.2948306464</v>
      </c>
      <c r="CU53" s="81"/>
      <c r="CV53" s="86">
        <f t="shared" si="45"/>
        <v>7473847.1810845621</v>
      </c>
      <c r="CW53" s="87">
        <f t="shared" si="46"/>
        <v>11.187523098627894</v>
      </c>
      <c r="CX53" s="87">
        <f t="shared" si="47"/>
        <v>2808939.4431650825</v>
      </c>
      <c r="CY53" s="87">
        <f t="shared" si="48"/>
        <v>26.455751760443441</v>
      </c>
      <c r="CZ53" s="84">
        <f t="shared" si="49"/>
        <v>10282786.624249645</v>
      </c>
      <c r="DA53" s="88">
        <f t="shared" si="50"/>
        <v>13.281358857608485</v>
      </c>
      <c r="DB53" s="86">
        <f t="shared" si="51"/>
        <v>10886154.553838786</v>
      </c>
      <c r="DC53" s="87">
        <f t="shared" si="52"/>
        <v>3.6370456062444472</v>
      </c>
      <c r="DD53" s="84">
        <f t="shared" si="53"/>
        <v>20806698.790647957</v>
      </c>
      <c r="DE53" s="87">
        <f t="shared" si="54"/>
        <v>15.163353513520889</v>
      </c>
      <c r="DF53" s="84">
        <f t="shared" si="55"/>
        <v>31692853.344486743</v>
      </c>
      <c r="DG53" s="88">
        <f t="shared" si="56"/>
        <v>7.2601756772415378</v>
      </c>
      <c r="DH53" s="224"/>
      <c r="DI53" s="237" t="s">
        <v>53</v>
      </c>
      <c r="DJ53" s="86">
        <f t="shared" si="57"/>
        <v>10282786.624249645</v>
      </c>
      <c r="DK53" s="84">
        <f t="shared" si="58"/>
        <v>31692853.344486743</v>
      </c>
      <c r="DL53" s="85">
        <f t="shared" si="59"/>
        <v>41975639.968736388</v>
      </c>
      <c r="DM53" s="337"/>
      <c r="DN53" s="338"/>
      <c r="DO53" s="339"/>
      <c r="DP53" s="339"/>
    </row>
    <row r="54" spans="1:120" s="100" customFormat="1" ht="15.6">
      <c r="A54" s="73">
        <v>42</v>
      </c>
      <c r="B54" s="73" t="s">
        <v>54</v>
      </c>
      <c r="C54" s="82"/>
      <c r="D54" s="83">
        <v>43191.93</v>
      </c>
      <c r="E54" s="87">
        <v>0.42563270494791922</v>
      </c>
      <c r="F54" s="84">
        <v>1180.24</v>
      </c>
      <c r="G54" s="87">
        <v>7.9349199946214866E-2</v>
      </c>
      <c r="H54" s="84">
        <v>44372.17</v>
      </c>
      <c r="I54" s="88">
        <v>0.38136474976579487</v>
      </c>
      <c r="J54" s="86">
        <v>1900809.9399999997</v>
      </c>
      <c r="K54" s="87">
        <v>7.2270844676288526</v>
      </c>
      <c r="L54" s="84">
        <v>8089851.7299999995</v>
      </c>
      <c r="M54" s="87">
        <v>37.649807233177114</v>
      </c>
      <c r="N54" s="84">
        <v>9990661.6699999999</v>
      </c>
      <c r="O54" s="88">
        <v>20.906083016135749</v>
      </c>
      <c r="P54" s="177">
        <f t="shared" si="27"/>
        <v>1944001.8699999996</v>
      </c>
      <c r="Q54" s="178">
        <f t="shared" si="28"/>
        <v>8091031.9699999997</v>
      </c>
      <c r="R54" s="179">
        <f t="shared" si="29"/>
        <v>10035033.84</v>
      </c>
      <c r="S54" s="79"/>
      <c r="T54" s="83">
        <v>7391410.4060518984</v>
      </c>
      <c r="U54" s="87">
        <v>39.046426301661391</v>
      </c>
      <c r="V54" s="84">
        <v>3215135.9417414241</v>
      </c>
      <c r="W54" s="87">
        <v>104.13733049625652</v>
      </c>
      <c r="X54" s="84">
        <v>10606546.347793322</v>
      </c>
      <c r="Y54" s="88">
        <v>48.173911068588751</v>
      </c>
      <c r="Z54" s="86">
        <v>13673282.899533516</v>
      </c>
      <c r="AA54" s="87">
        <v>15.750866890651903</v>
      </c>
      <c r="AB54" s="84">
        <v>11662842.445984602</v>
      </c>
      <c r="AC54" s="87">
        <v>42.005706651148039</v>
      </c>
      <c r="AD54" s="84">
        <v>25336125.34551812</v>
      </c>
      <c r="AE54" s="88">
        <v>22.113209811916651</v>
      </c>
      <c r="AF54" s="177">
        <f t="shared" si="30"/>
        <v>21064693.305585414</v>
      </c>
      <c r="AG54" s="178">
        <f t="shared" si="31"/>
        <v>14877978.387726026</v>
      </c>
      <c r="AH54" s="179">
        <f t="shared" si="32"/>
        <v>35942671.693311438</v>
      </c>
      <c r="AI54" s="81"/>
      <c r="AJ54" s="83">
        <v>3911663.6483214153</v>
      </c>
      <c r="AK54" s="87">
        <v>62.089899179705007</v>
      </c>
      <c r="AL54" s="84">
        <v>1102022.57579664</v>
      </c>
      <c r="AM54" s="87">
        <v>96.915185629816193</v>
      </c>
      <c r="AN54" s="84">
        <v>5013686.2241180558</v>
      </c>
      <c r="AO54" s="88">
        <v>67.414532870582022</v>
      </c>
      <c r="AP54" s="86">
        <v>3388083.1875824612</v>
      </c>
      <c r="AQ54" s="87">
        <v>28.242734739731926</v>
      </c>
      <c r="AR54" s="84">
        <v>4068843.812343589</v>
      </c>
      <c r="AS54" s="87">
        <v>36.922357643771228</v>
      </c>
      <c r="AT54" s="84">
        <v>7456926.9999260502</v>
      </c>
      <c r="AU54" s="88">
        <v>32.398461090297097</v>
      </c>
      <c r="AV54" s="177">
        <f t="shared" si="33"/>
        <v>7299746.8359038765</v>
      </c>
      <c r="AW54" s="178">
        <f t="shared" si="34"/>
        <v>5170866.3881402295</v>
      </c>
      <c r="AX54" s="179">
        <f t="shared" si="35"/>
        <v>12470613.224044107</v>
      </c>
      <c r="AY54" s="81"/>
      <c r="AZ54" s="83">
        <v>5053247.9088350805</v>
      </c>
      <c r="BA54" s="87">
        <v>46.203658338606736</v>
      </c>
      <c r="BB54" s="84">
        <v>1619382.7041832265</v>
      </c>
      <c r="BC54" s="87">
        <v>87.742886009060811</v>
      </c>
      <c r="BD54" s="84">
        <v>6672630.6130183069</v>
      </c>
      <c r="BE54" s="88">
        <v>52.201295623065185</v>
      </c>
      <c r="BF54" s="86">
        <v>16788433.40676162</v>
      </c>
      <c r="BG54" s="87">
        <v>31.561833138621115</v>
      </c>
      <c r="BH54" s="84">
        <v>9682900.2862407025</v>
      </c>
      <c r="BI54" s="87">
        <v>46.517293611267952</v>
      </c>
      <c r="BJ54" s="84">
        <v>26471333.693002321</v>
      </c>
      <c r="BK54" s="88">
        <v>35.768254055313449</v>
      </c>
      <c r="BL54" s="177">
        <f t="shared" si="36"/>
        <v>21841681.3155967</v>
      </c>
      <c r="BM54" s="178">
        <f t="shared" si="37"/>
        <v>11302282.990423929</v>
      </c>
      <c r="BN54" s="179">
        <f t="shared" si="38"/>
        <v>33143964.306020629</v>
      </c>
      <c r="BO54" s="81"/>
      <c r="BP54" s="83">
        <v>1818994.5899712257</v>
      </c>
      <c r="BQ54" s="87">
        <v>23.09335876663102</v>
      </c>
      <c r="BR54" s="84">
        <v>1032308.6756005407</v>
      </c>
      <c r="BS54" s="87">
        <v>91.362835259805351</v>
      </c>
      <c r="BT54" s="84">
        <v>2851303.2655717665</v>
      </c>
      <c r="BU54" s="88">
        <v>31.657931578750766</v>
      </c>
      <c r="BV54" s="86">
        <v>18724039.119754165</v>
      </c>
      <c r="BW54" s="87">
        <v>28.130180868323212</v>
      </c>
      <c r="BX54" s="84">
        <v>15214890.204646785</v>
      </c>
      <c r="BY54" s="87">
        <v>43.776676069383683</v>
      </c>
      <c r="BZ54" s="84">
        <v>33938929.324400946</v>
      </c>
      <c r="CA54" s="88">
        <v>33.497499278903554</v>
      </c>
      <c r="CB54" s="177">
        <f t="shared" si="39"/>
        <v>20543033.709725391</v>
      </c>
      <c r="CC54" s="178">
        <f t="shared" si="40"/>
        <v>16247198.880247325</v>
      </c>
      <c r="CD54" s="179">
        <f t="shared" si="41"/>
        <v>36790232.58997272</v>
      </c>
      <c r="CE54" s="81"/>
      <c r="CF54" s="83">
        <v>3730171.0240391348</v>
      </c>
      <c r="CG54" s="87">
        <v>29.571440087197143</v>
      </c>
      <c r="CH54" s="84">
        <v>1051093.1016386482</v>
      </c>
      <c r="CI54" s="87">
        <v>54.457960812323101</v>
      </c>
      <c r="CJ54" s="84">
        <v>4781264.125677783</v>
      </c>
      <c r="CK54" s="88">
        <v>32.874026248798714</v>
      </c>
      <c r="CL54" s="86">
        <v>6283576.7983643198</v>
      </c>
      <c r="CM54" s="87">
        <v>11.539746854756004</v>
      </c>
      <c r="CN54" s="84">
        <v>3877917.7362984819</v>
      </c>
      <c r="CO54" s="87">
        <v>18.143493544833262</v>
      </c>
      <c r="CP54" s="84">
        <v>10161494.534662802</v>
      </c>
      <c r="CQ54" s="88">
        <v>13.401210329366492</v>
      </c>
      <c r="CR54" s="177">
        <f t="shared" si="42"/>
        <v>10013747.822403455</v>
      </c>
      <c r="CS54" s="178">
        <f t="shared" si="43"/>
        <v>4929010.8379371297</v>
      </c>
      <c r="CT54" s="179">
        <f t="shared" si="44"/>
        <v>14942758.660340585</v>
      </c>
      <c r="CU54" s="81"/>
      <c r="CV54" s="86">
        <f t="shared" si="45"/>
        <v>21948679.507218752</v>
      </c>
      <c r="CW54" s="87">
        <f t="shared" si="46"/>
        <v>32.854747096361891</v>
      </c>
      <c r="CX54" s="87">
        <f t="shared" si="47"/>
        <v>8021123.2389604803</v>
      </c>
      <c r="CY54" s="87">
        <f t="shared" si="48"/>
        <v>75.546251367652275</v>
      </c>
      <c r="CZ54" s="84">
        <f t="shared" si="49"/>
        <v>29969802.746179231</v>
      </c>
      <c r="DA54" s="88">
        <f t="shared" si="50"/>
        <v>38.709322648498734</v>
      </c>
      <c r="DB54" s="86">
        <f t="shared" si="51"/>
        <v>60758225.351996087</v>
      </c>
      <c r="DC54" s="87">
        <f t="shared" si="52"/>
        <v>20.299219110550197</v>
      </c>
      <c r="DD54" s="84">
        <f t="shared" si="53"/>
        <v>52597246.215514161</v>
      </c>
      <c r="DE54" s="87">
        <f t="shared" si="54"/>
        <v>38.331435766351227</v>
      </c>
      <c r="DF54" s="84">
        <f t="shared" si="55"/>
        <v>113355471.56751025</v>
      </c>
      <c r="DG54" s="88">
        <f t="shared" si="56"/>
        <v>25.967388565846736</v>
      </c>
      <c r="DH54" s="224"/>
      <c r="DI54" s="237" t="s">
        <v>54</v>
      </c>
      <c r="DJ54" s="86">
        <f t="shared" si="57"/>
        <v>29969802.746179231</v>
      </c>
      <c r="DK54" s="84">
        <f t="shared" si="58"/>
        <v>113355471.56751025</v>
      </c>
      <c r="DL54" s="85">
        <f t="shared" si="59"/>
        <v>143325274.31368947</v>
      </c>
      <c r="DM54" s="337"/>
      <c r="DN54" s="338"/>
      <c r="DO54" s="339"/>
      <c r="DP54" s="339"/>
    </row>
    <row r="55" spans="1:120" s="100" customFormat="1" ht="15.6">
      <c r="A55" s="73">
        <v>43</v>
      </c>
      <c r="B55" s="73" t="s">
        <v>55</v>
      </c>
      <c r="C55" s="82"/>
      <c r="D55" s="83">
        <v>0</v>
      </c>
      <c r="E55" s="87">
        <v>0</v>
      </c>
      <c r="F55" s="84">
        <v>0</v>
      </c>
      <c r="G55" s="87">
        <v>0</v>
      </c>
      <c r="H55" s="84">
        <v>0</v>
      </c>
      <c r="I55" s="88">
        <v>0</v>
      </c>
      <c r="J55" s="86">
        <v>332509.92</v>
      </c>
      <c r="K55" s="87">
        <v>1.2642385898742261</v>
      </c>
      <c r="L55" s="84">
        <v>0</v>
      </c>
      <c r="M55" s="87">
        <v>0</v>
      </c>
      <c r="N55" s="84">
        <v>332509.92</v>
      </c>
      <c r="O55" s="88">
        <v>0.69579775802863875</v>
      </c>
      <c r="P55" s="177">
        <f t="shared" ref="P55" si="60">+D55+J55</f>
        <v>332509.92</v>
      </c>
      <c r="Q55" s="178">
        <f t="shared" ref="Q55" si="61">+F55+L55</f>
        <v>0</v>
      </c>
      <c r="R55" s="179">
        <f t="shared" ref="R55" si="62">+P55+Q55</f>
        <v>332509.92</v>
      </c>
      <c r="S55" s="79"/>
      <c r="T55" s="83">
        <v>21303596.1835141</v>
      </c>
      <c r="U55" s="87">
        <v>112.53999610938361</v>
      </c>
      <c r="V55" s="84">
        <v>207149.76833394039</v>
      </c>
      <c r="W55" s="87"/>
      <c r="X55" s="84"/>
      <c r="Y55" s="88"/>
      <c r="Z55" s="86">
        <v>2397175.710410038</v>
      </c>
      <c r="AA55" s="87">
        <v>2.7614140514463119</v>
      </c>
      <c r="AB55" s="84">
        <v>16459.033176291821</v>
      </c>
      <c r="AC55" s="87">
        <v>5.928000164341244E-2</v>
      </c>
      <c r="AD55" s="84">
        <v>2413634.7435863297</v>
      </c>
      <c r="AE55" s="88">
        <v>2.106605124753131</v>
      </c>
      <c r="AF55" s="177">
        <f t="shared" ref="AF55" si="63">+T55+Z55</f>
        <v>23700771.893924139</v>
      </c>
      <c r="AG55" s="178">
        <f t="shared" ref="AG55" si="64">+V55+AB55</f>
        <v>223608.80151023221</v>
      </c>
      <c r="AH55" s="179">
        <f t="shared" ref="AH55" si="65">+AF55+AG55</f>
        <v>23924380.695434373</v>
      </c>
      <c r="AI55" s="81"/>
      <c r="AJ55" s="83">
        <v>0</v>
      </c>
      <c r="AK55" s="87">
        <v>0</v>
      </c>
      <c r="AL55" s="84">
        <v>0</v>
      </c>
      <c r="AM55" s="87">
        <v>0</v>
      </c>
      <c r="AN55" s="84"/>
      <c r="AO55" s="88">
        <v>0</v>
      </c>
      <c r="AP55" s="86">
        <v>0</v>
      </c>
      <c r="AQ55" s="87">
        <v>0</v>
      </c>
      <c r="AR55" s="84">
        <v>0</v>
      </c>
      <c r="AS55" s="87">
        <v>0</v>
      </c>
      <c r="AT55" s="84">
        <v>0</v>
      </c>
      <c r="AU55" s="88">
        <v>0</v>
      </c>
      <c r="AV55" s="177">
        <f t="shared" ref="AV55" si="66">+AJ55+AP55</f>
        <v>0</v>
      </c>
      <c r="AW55" s="178">
        <f t="shared" ref="AW55" si="67">+AL55+AR55</f>
        <v>0</v>
      </c>
      <c r="AX55" s="179">
        <f t="shared" ref="AX55" si="68">+AV55+AW55</f>
        <v>0</v>
      </c>
      <c r="AY55" s="81"/>
      <c r="AZ55" s="83">
        <v>3220.4702814243583</v>
      </c>
      <c r="BA55" s="87">
        <v>2.9445915034647462E-2</v>
      </c>
      <c r="BB55" s="84">
        <v>406.36047771927508</v>
      </c>
      <c r="BC55" s="87">
        <v>2.2017797882492147E-2</v>
      </c>
      <c r="BD55" s="84">
        <v>3626.8307591436333</v>
      </c>
      <c r="BE55" s="88">
        <v>2.8373407073292653E-2</v>
      </c>
      <c r="BF55" s="86">
        <v>274742.21554221702</v>
      </c>
      <c r="BG55" s="87">
        <v>0.51650846466628009</v>
      </c>
      <c r="BH55" s="84">
        <v>5789.1640132937819</v>
      </c>
      <c r="BI55" s="87">
        <v>2.7811526940212349E-2</v>
      </c>
      <c r="BJ55" s="84">
        <v>280531.37955551082</v>
      </c>
      <c r="BK55" s="88">
        <v>0.37905599207045576</v>
      </c>
      <c r="BL55" s="177">
        <f t="shared" ref="BL55" si="69">+AZ55+BF55</f>
        <v>277962.68582364137</v>
      </c>
      <c r="BM55" s="178">
        <f t="shared" ref="BM55" si="70">+BB55+BH55</f>
        <v>6195.5244910130568</v>
      </c>
      <c r="BN55" s="179">
        <f t="shared" ref="BN55" si="71">+BL55+BM55</f>
        <v>284158.2103146544</v>
      </c>
      <c r="BO55" s="81"/>
      <c r="BP55" s="83">
        <v>4042655.5282225586</v>
      </c>
      <c r="BQ55" s="87">
        <v>51.324228778835788</v>
      </c>
      <c r="BR55" s="84">
        <v>5120.1909944727449</v>
      </c>
      <c r="BS55" s="87">
        <v>0.45315434945329186</v>
      </c>
      <c r="BT55" s="84">
        <v>4047775.7192170313</v>
      </c>
      <c r="BU55" s="88">
        <v>44.942328061832782</v>
      </c>
      <c r="BV55" s="86">
        <v>1563734.7502277645</v>
      </c>
      <c r="BW55" s="87">
        <v>2.3492869819728712</v>
      </c>
      <c r="BX55" s="84">
        <v>6519.1563277772402</v>
      </c>
      <c r="BY55" s="87">
        <v>1.8757085392546374E-2</v>
      </c>
      <c r="BZ55" s="84">
        <v>1570253.9065555418</v>
      </c>
      <c r="CA55" s="88">
        <v>1.5498302436053111</v>
      </c>
      <c r="CB55" s="177">
        <f t="shared" ref="CB55" si="72">+BP55+BV55</f>
        <v>5606390.2784503233</v>
      </c>
      <c r="CC55" s="178">
        <f t="shared" ref="CC55" si="73">+BR55+BX55</f>
        <v>11639.347322249985</v>
      </c>
      <c r="CD55" s="179">
        <f t="shared" ref="CD55" si="74">+CB55+CC55</f>
        <v>5618029.6257725731</v>
      </c>
      <c r="CE55" s="81"/>
      <c r="CF55" s="83">
        <v>0</v>
      </c>
      <c r="CG55" s="87"/>
      <c r="CH55" s="84">
        <v>0</v>
      </c>
      <c r="CI55" s="87"/>
      <c r="CJ55" s="84"/>
      <c r="CK55" s="88"/>
      <c r="CL55" s="86">
        <v>0</v>
      </c>
      <c r="CM55" s="87">
        <v>0</v>
      </c>
      <c r="CN55" s="84">
        <v>0</v>
      </c>
      <c r="CO55" s="87">
        <v>0</v>
      </c>
      <c r="CP55" s="84">
        <v>0</v>
      </c>
      <c r="CQ55" s="88">
        <v>0</v>
      </c>
      <c r="CR55" s="177">
        <f t="shared" ref="CR55" si="75">+CF55+CL55</f>
        <v>0</v>
      </c>
      <c r="CS55" s="178">
        <f t="shared" ref="CS55" si="76">+CH55+CN55</f>
        <v>0</v>
      </c>
      <c r="CT55" s="179">
        <f t="shared" ref="CT55" si="77">+CR55+CS55</f>
        <v>0</v>
      </c>
      <c r="CU55" s="81"/>
      <c r="CV55" s="86">
        <f t="shared" ref="CV55" si="78">+D55+T55+AJ55+AZ55+BP55+CF55</f>
        <v>25349472.182018083</v>
      </c>
      <c r="CW55" s="87">
        <f t="shared" si="46"/>
        <v>37.945357819478247</v>
      </c>
      <c r="CX55" s="87">
        <f t="shared" ref="CX55" si="79">+F55+V55+AL55+BB55+BR55+CH55</f>
        <v>212676.31980613241</v>
      </c>
      <c r="CY55" s="87">
        <f t="shared" si="48"/>
        <v>2.00307341470339</v>
      </c>
      <c r="CZ55" s="84">
        <f t="shared" ref="CZ55" si="80">+CV55+CX55</f>
        <v>25562148.501824215</v>
      </c>
      <c r="DA55" s="88">
        <f t="shared" si="50"/>
        <v>33.016348566795287</v>
      </c>
      <c r="DB55" s="86">
        <f t="shared" ref="DB55" si="81">+J55+Z55+AP55+BF55+BV55+CL55</f>
        <v>4568162.596180019</v>
      </c>
      <c r="DC55" s="87">
        <f t="shared" si="52"/>
        <v>1.526215305586301</v>
      </c>
      <c r="DD55" s="84">
        <f t="shared" ref="DD55" si="82">+L55+AB55+AR55+BH55+BX55+CN55</f>
        <v>28767.353517362844</v>
      </c>
      <c r="DE55" s="87">
        <f t="shared" si="54"/>
        <v>2.0964861145020549E-2</v>
      </c>
      <c r="DF55" s="84">
        <f t="shared" ref="DF55" si="83">+DB55+DD55</f>
        <v>4596929.9496973818</v>
      </c>
      <c r="DG55" s="88">
        <f t="shared" si="56"/>
        <v>1.0530613526024437</v>
      </c>
      <c r="DH55" s="224"/>
      <c r="DI55" s="237" t="s">
        <v>55</v>
      </c>
      <c r="DJ55" s="86">
        <f t="shared" ref="DJ55" si="84">+CZ55</f>
        <v>25562148.501824215</v>
      </c>
      <c r="DK55" s="84">
        <f t="shared" ref="DK55" si="85">+DF55</f>
        <v>4596929.9496973818</v>
      </c>
      <c r="DL55" s="85">
        <f t="shared" ref="DL55" si="86">+DJ55+DK55</f>
        <v>30159078.451521598</v>
      </c>
      <c r="DM55" s="337"/>
      <c r="DN55" s="338"/>
      <c r="DO55" s="339"/>
      <c r="DP55" s="339"/>
    </row>
    <row r="56" spans="1:120" s="100" customFormat="1" ht="15.6">
      <c r="A56" s="73">
        <v>44</v>
      </c>
      <c r="B56" s="73" t="s">
        <v>56</v>
      </c>
      <c r="C56" s="82"/>
      <c r="D56" s="83">
        <v>81447.69</v>
      </c>
      <c r="E56" s="87">
        <v>0.80262217054110785</v>
      </c>
      <c r="F56" s="84">
        <v>917.82</v>
      </c>
      <c r="G56" s="87">
        <v>6.1706333198870512E-2</v>
      </c>
      <c r="H56" s="84">
        <v>82365.510000000009</v>
      </c>
      <c r="I56" s="88">
        <v>0.70790547567274886</v>
      </c>
      <c r="J56" s="86">
        <v>708943.45000000007</v>
      </c>
      <c r="K56" s="87">
        <v>2.6954794838258334</v>
      </c>
      <c r="L56" s="84">
        <v>3821437.3899999997</v>
      </c>
      <c r="M56" s="87">
        <v>17.784798274313424</v>
      </c>
      <c r="N56" s="84">
        <v>4530380.84</v>
      </c>
      <c r="O56" s="88">
        <v>9.4801046281202712</v>
      </c>
      <c r="P56" s="177">
        <f t="shared" si="27"/>
        <v>790391.14000000013</v>
      </c>
      <c r="Q56" s="178">
        <f t="shared" si="28"/>
        <v>3822355.2099999995</v>
      </c>
      <c r="R56" s="179">
        <f t="shared" si="29"/>
        <v>4612746.3499999996</v>
      </c>
      <c r="S56" s="79"/>
      <c r="T56" s="83">
        <v>7975786.825730646</v>
      </c>
      <c r="U56" s="87">
        <v>42.133497584394163</v>
      </c>
      <c r="V56" s="84">
        <v>2923430.447906456</v>
      </c>
      <c r="W56" s="87">
        <v>94.689073262500997</v>
      </c>
      <c r="X56" s="84">
        <v>10899217.273637101</v>
      </c>
      <c r="Y56" s="88">
        <v>49.503194201065988</v>
      </c>
      <c r="Z56" s="86">
        <v>6645292.9688487053</v>
      </c>
      <c r="AA56" s="87">
        <v>7.6550105611646417</v>
      </c>
      <c r="AB56" s="84">
        <v>6098609.4436172079</v>
      </c>
      <c r="AC56" s="87">
        <v>21.965177053103769</v>
      </c>
      <c r="AD56" s="84">
        <v>12743902.412465913</v>
      </c>
      <c r="AE56" s="88">
        <v>11.122797350673061</v>
      </c>
      <c r="AF56" s="177">
        <f t="shared" si="30"/>
        <v>14621079.794579351</v>
      </c>
      <c r="AG56" s="178">
        <f t="shared" si="31"/>
        <v>9022039.891523663</v>
      </c>
      <c r="AH56" s="179">
        <f t="shared" si="32"/>
        <v>23643119.686103016</v>
      </c>
      <c r="AI56" s="81"/>
      <c r="AJ56" s="83">
        <v>1239654.8732609404</v>
      </c>
      <c r="AK56" s="87">
        <v>19.677061480332387</v>
      </c>
      <c r="AL56" s="84">
        <v>364282.19360301644</v>
      </c>
      <c r="AM56" s="87">
        <v>32.0360736613329</v>
      </c>
      <c r="AN56" s="84">
        <v>1603937.0668639569</v>
      </c>
      <c r="AO56" s="88">
        <v>21.566700284572708</v>
      </c>
      <c r="AP56" s="86">
        <v>424801.11816082394</v>
      </c>
      <c r="AQ56" s="87">
        <v>3.5411011575304379</v>
      </c>
      <c r="AR56" s="84">
        <v>832221.84797753766</v>
      </c>
      <c r="AS56" s="87">
        <v>7.5519223954404504</v>
      </c>
      <c r="AT56" s="84">
        <v>1257022.9661383615</v>
      </c>
      <c r="AU56" s="88">
        <v>5.4614467405202465</v>
      </c>
      <c r="AV56" s="177">
        <f t="shared" si="33"/>
        <v>1664455.9914217643</v>
      </c>
      <c r="AW56" s="178">
        <f t="shared" si="34"/>
        <v>1196504.0415805541</v>
      </c>
      <c r="AX56" s="179">
        <f t="shared" si="35"/>
        <v>2860960.0330023183</v>
      </c>
      <c r="AY56" s="81"/>
      <c r="AZ56" s="83">
        <v>5841595.8302755337</v>
      </c>
      <c r="BA56" s="87">
        <v>53.411806181601129</v>
      </c>
      <c r="BB56" s="84">
        <v>966766.4266820167</v>
      </c>
      <c r="BC56" s="87">
        <v>52.382229447443471</v>
      </c>
      <c r="BD56" s="84">
        <v>6808362.2569575505</v>
      </c>
      <c r="BE56" s="88">
        <v>53.263150846528852</v>
      </c>
      <c r="BF56" s="86">
        <v>7612204.8948591622</v>
      </c>
      <c r="BG56" s="87">
        <v>14.310754010661642</v>
      </c>
      <c r="BH56" s="84">
        <v>5541379.9567747265</v>
      </c>
      <c r="BI56" s="87">
        <v>26.621155938905378</v>
      </c>
      <c r="BJ56" s="84">
        <v>13153584.851633888</v>
      </c>
      <c r="BK56" s="88">
        <v>17.77321725333902</v>
      </c>
      <c r="BL56" s="177">
        <f t="shared" si="36"/>
        <v>13453800.725134697</v>
      </c>
      <c r="BM56" s="178">
        <f t="shared" si="37"/>
        <v>6508146.3834567433</v>
      </c>
      <c r="BN56" s="179">
        <f t="shared" si="38"/>
        <v>19961947.108591441</v>
      </c>
      <c r="BO56" s="81"/>
      <c r="BP56" s="83">
        <v>427785.38878975436</v>
      </c>
      <c r="BQ56" s="87">
        <v>5.4310230018885362</v>
      </c>
      <c r="BR56" s="84">
        <v>195918.70195258572</v>
      </c>
      <c r="BS56" s="87">
        <v>17.339472692502497</v>
      </c>
      <c r="BT56" s="84">
        <v>623704.09074234008</v>
      </c>
      <c r="BU56" s="88">
        <v>6.9249671434541344</v>
      </c>
      <c r="BV56" s="86">
        <v>4766710.2347966358</v>
      </c>
      <c r="BW56" s="87">
        <v>7.1612978478693368</v>
      </c>
      <c r="BX56" s="84">
        <v>6153276.0212310748</v>
      </c>
      <c r="BY56" s="87">
        <v>17.704365100490207</v>
      </c>
      <c r="BZ56" s="84">
        <v>10919986.25602771</v>
      </c>
      <c r="CA56" s="88">
        <v>10.77795437329641</v>
      </c>
      <c r="CB56" s="177">
        <f t="shared" si="39"/>
        <v>5194495.6235863902</v>
      </c>
      <c r="CC56" s="178">
        <f t="shared" si="40"/>
        <v>6349194.7231836608</v>
      </c>
      <c r="CD56" s="179">
        <f t="shared" si="41"/>
        <v>11543690.346770052</v>
      </c>
      <c r="CE56" s="81"/>
      <c r="CF56" s="83">
        <v>3811111.7101419657</v>
      </c>
      <c r="CG56" s="87">
        <v>30.213108427410322</v>
      </c>
      <c r="CH56" s="84">
        <v>761573.47449406341</v>
      </c>
      <c r="CI56" s="87">
        <v>39.457721076320574</v>
      </c>
      <c r="CJ56" s="84">
        <v>4572685.1846360294</v>
      </c>
      <c r="CK56" s="88">
        <v>31.439922337674325</v>
      </c>
      <c r="CL56" s="86">
        <v>7981174.0123881809</v>
      </c>
      <c r="CM56" s="87">
        <v>14.657372808858106</v>
      </c>
      <c r="CN56" s="84">
        <v>3750307.932714303</v>
      </c>
      <c r="CO56" s="87">
        <v>17.546449511146008</v>
      </c>
      <c r="CP56" s="84">
        <v>11731481.945102483</v>
      </c>
      <c r="CQ56" s="88">
        <v>15.471745468660133</v>
      </c>
      <c r="CR56" s="177">
        <f t="shared" si="42"/>
        <v>11792285.722530147</v>
      </c>
      <c r="CS56" s="178">
        <f t="shared" si="43"/>
        <v>4511881.4072083663</v>
      </c>
      <c r="CT56" s="179">
        <f t="shared" si="44"/>
        <v>16304167.129738513</v>
      </c>
      <c r="CU56" s="81"/>
      <c r="CV56" s="86">
        <f t="shared" si="45"/>
        <v>19377382.318198841</v>
      </c>
      <c r="CW56" s="87">
        <f t="shared" si="46"/>
        <v>29.005799426090846</v>
      </c>
      <c r="CX56" s="87">
        <f t="shared" si="47"/>
        <v>5212889.0646381378</v>
      </c>
      <c r="CY56" s="87">
        <f t="shared" si="48"/>
        <v>49.097142120443962</v>
      </c>
      <c r="CZ56" s="84">
        <f t="shared" si="49"/>
        <v>24590271.382836979</v>
      </c>
      <c r="DA56" s="88">
        <f t="shared" si="50"/>
        <v>31.761061526964287</v>
      </c>
      <c r="DB56" s="86">
        <f t="shared" si="51"/>
        <v>28139126.679053508</v>
      </c>
      <c r="DC56" s="87">
        <f t="shared" si="52"/>
        <v>9.4012340671314583</v>
      </c>
      <c r="DD56" s="84">
        <f t="shared" si="53"/>
        <v>26197232.592314847</v>
      </c>
      <c r="DE56" s="87">
        <f t="shared" si="54"/>
        <v>19.091827246124641</v>
      </c>
      <c r="DF56" s="84">
        <f t="shared" si="55"/>
        <v>54336359.271368355</v>
      </c>
      <c r="DG56" s="88">
        <f t="shared" si="56"/>
        <v>12.447333462970496</v>
      </c>
      <c r="DH56" s="224"/>
      <c r="DI56" s="237" t="s">
        <v>56</v>
      </c>
      <c r="DJ56" s="86">
        <f t="shared" si="57"/>
        <v>24590271.382836979</v>
      </c>
      <c r="DK56" s="84">
        <f t="shared" si="58"/>
        <v>54336359.271368355</v>
      </c>
      <c r="DL56" s="85">
        <f t="shared" si="59"/>
        <v>78926630.654205337</v>
      </c>
      <c r="DM56" s="337"/>
      <c r="DN56" s="338"/>
      <c r="DO56" s="339"/>
      <c r="DP56" s="339"/>
    </row>
    <row r="57" spans="1:120" s="100" customFormat="1" ht="15.6">
      <c r="A57" s="73">
        <v>45</v>
      </c>
      <c r="B57" s="73" t="s">
        <v>57</v>
      </c>
      <c r="C57" s="82"/>
      <c r="D57" s="83">
        <v>5353.17</v>
      </c>
      <c r="E57" s="87">
        <v>5.2752544911654861E-2</v>
      </c>
      <c r="F57" s="84">
        <v>0</v>
      </c>
      <c r="G57" s="87">
        <v>0</v>
      </c>
      <c r="H57" s="84">
        <v>5353.17</v>
      </c>
      <c r="I57" s="88">
        <v>4.600880095572879E-2</v>
      </c>
      <c r="J57" s="86">
        <v>75655.41</v>
      </c>
      <c r="K57" s="87">
        <v>0.28765003117728472</v>
      </c>
      <c r="L57" s="84">
        <v>371250.83</v>
      </c>
      <c r="M57" s="87">
        <v>1.7277847173420331</v>
      </c>
      <c r="N57" s="84">
        <v>446906.24</v>
      </c>
      <c r="O57" s="88">
        <v>0.93517919658158999</v>
      </c>
      <c r="P57" s="177">
        <f t="shared" si="27"/>
        <v>81008.58</v>
      </c>
      <c r="Q57" s="178">
        <f t="shared" si="28"/>
        <v>371250.83</v>
      </c>
      <c r="R57" s="179">
        <f t="shared" si="29"/>
        <v>452259.41000000003</v>
      </c>
      <c r="S57" s="79"/>
      <c r="T57" s="83">
        <v>561041.21318559581</v>
      </c>
      <c r="U57" s="87">
        <v>2.9637989476148499</v>
      </c>
      <c r="V57" s="84">
        <v>193474.37159047663</v>
      </c>
      <c r="W57" s="87">
        <v>6.2665793739222853</v>
      </c>
      <c r="X57" s="84">
        <v>754515.58477607241</v>
      </c>
      <c r="Y57" s="88">
        <v>3.4269370527409135</v>
      </c>
      <c r="Z57" s="86">
        <v>244362.10604775528</v>
      </c>
      <c r="AA57" s="87">
        <v>0.28149165301106066</v>
      </c>
      <c r="AB57" s="84">
        <v>347104.67445095244</v>
      </c>
      <c r="AC57" s="87">
        <v>1.2501564005307149</v>
      </c>
      <c r="AD57" s="84">
        <v>591466.78049870767</v>
      </c>
      <c r="AE57" s="88">
        <v>0.51622846175492454</v>
      </c>
      <c r="AF57" s="177">
        <f t="shared" si="30"/>
        <v>805403.31923335115</v>
      </c>
      <c r="AG57" s="178">
        <f t="shared" si="31"/>
        <v>540579.04604142904</v>
      </c>
      <c r="AH57" s="179">
        <f t="shared" si="32"/>
        <v>1345982.3652747802</v>
      </c>
      <c r="AI57" s="81"/>
      <c r="AJ57" s="83">
        <v>173117.218627361</v>
      </c>
      <c r="AK57" s="87">
        <v>2.7478923591644602</v>
      </c>
      <c r="AL57" s="84">
        <v>85562.947723175865</v>
      </c>
      <c r="AM57" s="87">
        <v>7.5246634177447778</v>
      </c>
      <c r="AN57" s="84">
        <v>258680.16635053686</v>
      </c>
      <c r="AO57" s="88">
        <v>3.4782397218073826</v>
      </c>
      <c r="AP57" s="86">
        <v>64751.834858525734</v>
      </c>
      <c r="AQ57" s="87">
        <v>0.53976505137855613</v>
      </c>
      <c r="AR57" s="84">
        <v>230059.01688858139</v>
      </c>
      <c r="AS57" s="87">
        <v>2.0876498810216098</v>
      </c>
      <c r="AT57" s="84">
        <v>294810.85174710711</v>
      </c>
      <c r="AU57" s="88">
        <v>1.280878558878304</v>
      </c>
      <c r="AV57" s="177">
        <f t="shared" si="33"/>
        <v>237869.05348588672</v>
      </c>
      <c r="AW57" s="178">
        <f t="shared" si="34"/>
        <v>315621.96461175726</v>
      </c>
      <c r="AX57" s="179">
        <f t="shared" si="35"/>
        <v>553491.01809764397</v>
      </c>
      <c r="AY57" s="81"/>
      <c r="AZ57" s="83">
        <v>743718.84416327847</v>
      </c>
      <c r="BA57" s="87">
        <v>6.8000881800444226</v>
      </c>
      <c r="BB57" s="84">
        <v>182828.1358367216</v>
      </c>
      <c r="BC57" s="87">
        <v>9.9061625399177284</v>
      </c>
      <c r="BD57" s="84">
        <v>926546.9800000001</v>
      </c>
      <c r="BE57" s="88">
        <v>7.2485584197144544</v>
      </c>
      <c r="BF57" s="86">
        <v>378125.75565395108</v>
      </c>
      <c r="BG57" s="87">
        <v>0.71086692344733082</v>
      </c>
      <c r="BH57" s="84">
        <v>450502.61434604885</v>
      </c>
      <c r="BI57" s="87">
        <v>2.1642443652918173</v>
      </c>
      <c r="BJ57" s="84">
        <v>828628.36999999988</v>
      </c>
      <c r="BK57" s="88">
        <v>1.1196485375209941</v>
      </c>
      <c r="BL57" s="177">
        <f t="shared" si="36"/>
        <v>1121844.5998172294</v>
      </c>
      <c r="BM57" s="178">
        <f t="shared" si="37"/>
        <v>633330.75018277043</v>
      </c>
      <c r="BN57" s="179">
        <f t="shared" si="38"/>
        <v>1755175.3499999999</v>
      </c>
      <c r="BO57" s="81"/>
      <c r="BP57" s="83">
        <v>151612.91226044987</v>
      </c>
      <c r="BQ57" s="87">
        <v>1.9248278119066344</v>
      </c>
      <c r="BR57" s="84">
        <v>73652.60050425092</v>
      </c>
      <c r="BS57" s="87">
        <v>6.5185061071113299</v>
      </c>
      <c r="BT57" s="84">
        <v>225265.5127647008</v>
      </c>
      <c r="BU57" s="88">
        <v>2.5011159901039326</v>
      </c>
      <c r="BV57" s="86">
        <v>447947.36828425754</v>
      </c>
      <c r="BW57" s="87">
        <v>0.67297661624897287</v>
      </c>
      <c r="BX57" s="84">
        <v>849654.16040907032</v>
      </c>
      <c r="BY57" s="87">
        <v>2.444646951173679</v>
      </c>
      <c r="BZ57" s="84">
        <v>1297601.5286933279</v>
      </c>
      <c r="CA57" s="88">
        <v>1.2807241458986751</v>
      </c>
      <c r="CB57" s="177">
        <f t="shared" si="39"/>
        <v>599560.28054470744</v>
      </c>
      <c r="CC57" s="178">
        <f t="shared" si="40"/>
        <v>923306.76091332128</v>
      </c>
      <c r="CD57" s="179">
        <f t="shared" si="41"/>
        <v>1522867.0414580288</v>
      </c>
      <c r="CE57" s="81"/>
      <c r="CF57" s="83">
        <v>441728.00889757136</v>
      </c>
      <c r="CG57" s="87">
        <v>3.5018591013038693</v>
      </c>
      <c r="CH57" s="84">
        <v>132430.93730034292</v>
      </c>
      <c r="CI57" s="87">
        <v>6.8613510854537552</v>
      </c>
      <c r="CJ57" s="84">
        <v>574158.94619791431</v>
      </c>
      <c r="CK57" s="88">
        <v>3.9476832427903514</v>
      </c>
      <c r="CL57" s="86">
        <v>338766.46613070957</v>
      </c>
      <c r="CM57" s="87">
        <v>0.62214235418373298</v>
      </c>
      <c r="CN57" s="84">
        <v>334652.17743270268</v>
      </c>
      <c r="CO57" s="87">
        <v>1.5657267724328268</v>
      </c>
      <c r="CP57" s="84">
        <v>673418.64356341225</v>
      </c>
      <c r="CQ57" s="88">
        <v>0.88811983821132323</v>
      </c>
      <c r="CR57" s="177">
        <f t="shared" si="42"/>
        <v>780494.47502828087</v>
      </c>
      <c r="CS57" s="178">
        <f t="shared" si="43"/>
        <v>467083.11473304557</v>
      </c>
      <c r="CT57" s="179">
        <f t="shared" si="44"/>
        <v>1247577.5897613266</v>
      </c>
      <c r="CU57" s="81"/>
      <c r="CV57" s="86">
        <f t="shared" si="45"/>
        <v>2076571.3671342568</v>
      </c>
      <c r="CW57" s="87">
        <f t="shared" si="46"/>
        <v>3.1083978000728338</v>
      </c>
      <c r="CX57" s="87">
        <f t="shared" si="47"/>
        <v>667948.99295496801</v>
      </c>
      <c r="CY57" s="87">
        <f t="shared" si="48"/>
        <v>6.2910194768539487</v>
      </c>
      <c r="CZ57" s="84">
        <f t="shared" si="49"/>
        <v>2744520.3600892248</v>
      </c>
      <c r="DA57" s="88">
        <f t="shared" si="50"/>
        <v>3.5448522979555412</v>
      </c>
      <c r="DB57" s="86">
        <f t="shared" si="51"/>
        <v>1549608.9409751992</v>
      </c>
      <c r="DC57" s="87">
        <f t="shared" si="52"/>
        <v>0.51772169523199874</v>
      </c>
      <c r="DD57" s="84">
        <f t="shared" si="53"/>
        <v>2583223.4735273561</v>
      </c>
      <c r="DE57" s="87">
        <f t="shared" si="54"/>
        <v>1.8825826781866357</v>
      </c>
      <c r="DF57" s="84">
        <f t="shared" si="55"/>
        <v>4132832.4145025555</v>
      </c>
      <c r="DG57" s="88">
        <f t="shared" si="56"/>
        <v>0.94674622848707701</v>
      </c>
      <c r="DH57" s="224"/>
      <c r="DI57" s="237" t="s">
        <v>57</v>
      </c>
      <c r="DJ57" s="86">
        <f t="shared" si="57"/>
        <v>2744520.3600892248</v>
      </c>
      <c r="DK57" s="84">
        <f t="shared" si="58"/>
        <v>4132832.4145025555</v>
      </c>
      <c r="DL57" s="85">
        <f t="shared" si="59"/>
        <v>6877352.7745917803</v>
      </c>
      <c r="DM57" s="337"/>
      <c r="DN57" s="338"/>
      <c r="DO57" s="339"/>
      <c r="DP57" s="339"/>
    </row>
    <row r="58" spans="1:120" s="100" customFormat="1" ht="15.6">
      <c r="A58" s="73">
        <v>46</v>
      </c>
      <c r="B58" s="73" t="s">
        <v>58</v>
      </c>
      <c r="C58" s="82"/>
      <c r="D58" s="83">
        <v>1367833.3800000001</v>
      </c>
      <c r="E58" s="87">
        <v>13.479245346236095</v>
      </c>
      <c r="F58" s="84">
        <v>207869.47999999998</v>
      </c>
      <c r="G58" s="87">
        <v>13.975358343418044</v>
      </c>
      <c r="H58" s="84">
        <v>1575702.86</v>
      </c>
      <c r="I58" s="88">
        <v>13.542667102130624</v>
      </c>
      <c r="J58" s="86">
        <v>153925.04</v>
      </c>
      <c r="K58" s="87">
        <v>0.5852396088391405</v>
      </c>
      <c r="L58" s="84">
        <v>500050.22</v>
      </c>
      <c r="M58" s="87">
        <v>2.3272113035263016</v>
      </c>
      <c r="N58" s="84">
        <v>653975.26</v>
      </c>
      <c r="O58" s="88">
        <v>1.3684840431653773</v>
      </c>
      <c r="P58" s="177">
        <f t="shared" si="27"/>
        <v>1521758.4200000002</v>
      </c>
      <c r="Q58" s="178">
        <f t="shared" si="28"/>
        <v>707919.7</v>
      </c>
      <c r="R58" s="179">
        <f t="shared" si="29"/>
        <v>2229678.12</v>
      </c>
      <c r="S58" s="79"/>
      <c r="T58" s="83">
        <v>363852.45501305931</v>
      </c>
      <c r="U58" s="87">
        <v>1.9221146288553461</v>
      </c>
      <c r="V58" s="84">
        <v>4349938.2114268281</v>
      </c>
      <c r="W58" s="87">
        <v>140.89325035391681</v>
      </c>
      <c r="X58" s="84">
        <v>4713790.6664398871</v>
      </c>
      <c r="Y58" s="88">
        <v>21.409582809984407</v>
      </c>
      <c r="Z58" s="86">
        <v>420.3460005052093</v>
      </c>
      <c r="AA58" s="87">
        <v>4.8421538196955817E-4</v>
      </c>
      <c r="AB58" s="84">
        <v>1019030.8700000001</v>
      </c>
      <c r="AC58" s="87">
        <v>3.670212642581101</v>
      </c>
      <c r="AD58" s="84">
        <v>1019451.2160005054</v>
      </c>
      <c r="AE58" s="88">
        <v>0.8897705677170793</v>
      </c>
      <c r="AF58" s="177">
        <f t="shared" si="30"/>
        <v>364272.80101356452</v>
      </c>
      <c r="AG58" s="178">
        <f t="shared" si="31"/>
        <v>5368969.0814268282</v>
      </c>
      <c r="AH58" s="179">
        <f t="shared" si="32"/>
        <v>5733241.8824403929</v>
      </c>
      <c r="AI58" s="81"/>
      <c r="AJ58" s="83">
        <v>1812859.8940847651</v>
      </c>
      <c r="AK58" s="87">
        <v>28.77555387436135</v>
      </c>
      <c r="AL58" s="84">
        <v>384081.11066641333</v>
      </c>
      <c r="AM58" s="87">
        <v>33.777250080592147</v>
      </c>
      <c r="AN58" s="84">
        <v>2196941.0047511784</v>
      </c>
      <c r="AO58" s="88">
        <v>29.540291306439048</v>
      </c>
      <c r="AP58" s="86">
        <v>154803.26984499034</v>
      </c>
      <c r="AQ58" s="87">
        <v>1.2904251297899381</v>
      </c>
      <c r="AR58" s="84">
        <v>533856.02676256513</v>
      </c>
      <c r="AS58" s="87">
        <v>4.8444285550142023</v>
      </c>
      <c r="AT58" s="84">
        <v>688659.29660755547</v>
      </c>
      <c r="AU58" s="88">
        <v>2.9920504017046854</v>
      </c>
      <c r="AV58" s="177">
        <f t="shared" si="33"/>
        <v>1967663.1639297553</v>
      </c>
      <c r="AW58" s="178">
        <f t="shared" si="34"/>
        <v>917937.13742897846</v>
      </c>
      <c r="AX58" s="179">
        <f t="shared" si="35"/>
        <v>2885600.3013587338</v>
      </c>
      <c r="AY58" s="81"/>
      <c r="AZ58" s="83">
        <v>3105205.484817774</v>
      </c>
      <c r="BA58" s="87">
        <v>28.392007651325091</v>
      </c>
      <c r="BB58" s="84">
        <v>331321.93683422526</v>
      </c>
      <c r="BC58" s="87">
        <v>17.951990509006571</v>
      </c>
      <c r="BD58" s="84">
        <v>3436527.4216519995</v>
      </c>
      <c r="BE58" s="88">
        <v>26.884626807369447</v>
      </c>
      <c r="BF58" s="86">
        <v>566929.4999887367</v>
      </c>
      <c r="BG58" s="87">
        <v>1.0658132207141962</v>
      </c>
      <c r="BH58" s="84">
        <v>471272.84081126348</v>
      </c>
      <c r="BI58" s="87">
        <v>2.264025907422107</v>
      </c>
      <c r="BJ58" s="84">
        <v>1038202.3408000001</v>
      </c>
      <c r="BK58" s="88">
        <v>1.4028263750221261</v>
      </c>
      <c r="BL58" s="177">
        <f t="shared" si="36"/>
        <v>3672134.9848065106</v>
      </c>
      <c r="BM58" s="178">
        <f t="shared" si="37"/>
        <v>802594.77764548874</v>
      </c>
      <c r="BN58" s="179">
        <f t="shared" si="38"/>
        <v>4474729.7624519989</v>
      </c>
      <c r="BO58" s="81"/>
      <c r="BP58" s="83">
        <v>4107842.507167777</v>
      </c>
      <c r="BQ58" s="87">
        <v>52.151821285154661</v>
      </c>
      <c r="BR58" s="84">
        <v>549013.16194389039</v>
      </c>
      <c r="BS58" s="87">
        <v>48.589535529152172</v>
      </c>
      <c r="BT58" s="84">
        <v>4656855.6691116672</v>
      </c>
      <c r="BU58" s="88">
        <v>51.704923823769981</v>
      </c>
      <c r="BV58" s="86">
        <v>731751.9324619876</v>
      </c>
      <c r="BW58" s="87">
        <v>1.0993522326699241</v>
      </c>
      <c r="BX58" s="84">
        <v>1992327.7271973419</v>
      </c>
      <c r="BY58" s="87">
        <v>5.7323769257915735</v>
      </c>
      <c r="BZ58" s="84">
        <v>2724079.6596593293</v>
      </c>
      <c r="CA58" s="88">
        <v>2.6886486477788991</v>
      </c>
      <c r="CB58" s="177">
        <f t="shared" si="39"/>
        <v>4839594.4396297643</v>
      </c>
      <c r="CC58" s="178">
        <f t="shared" si="40"/>
        <v>2541340.8891412322</v>
      </c>
      <c r="CD58" s="179">
        <f t="shared" si="41"/>
        <v>7380935.328770997</v>
      </c>
      <c r="CE58" s="81"/>
      <c r="CF58" s="83">
        <v>4513415.1545941411</v>
      </c>
      <c r="CG58" s="87">
        <v>35.780714871406929</v>
      </c>
      <c r="CH58" s="84">
        <v>741285.3117188192</v>
      </c>
      <c r="CI58" s="87">
        <v>38.406575396032288</v>
      </c>
      <c r="CJ58" s="84">
        <v>5254700.4663129598</v>
      </c>
      <c r="CK58" s="88">
        <v>36.129181847835973</v>
      </c>
      <c r="CL58" s="86">
        <v>857290.77385463368</v>
      </c>
      <c r="CM58" s="87">
        <v>1.5744087847825108</v>
      </c>
      <c r="CN58" s="84">
        <v>1604060.3886866332</v>
      </c>
      <c r="CO58" s="87">
        <v>7.5048676343088356</v>
      </c>
      <c r="CP58" s="84">
        <v>2461351.162541267</v>
      </c>
      <c r="CQ58" s="88">
        <v>3.2460859483934983</v>
      </c>
      <c r="CR58" s="177">
        <f t="shared" si="42"/>
        <v>5370705.9284487749</v>
      </c>
      <c r="CS58" s="178">
        <f t="shared" si="43"/>
        <v>2345345.7004054524</v>
      </c>
      <c r="CT58" s="179">
        <f t="shared" si="44"/>
        <v>7716051.6288542273</v>
      </c>
      <c r="CU58" s="81"/>
      <c r="CV58" s="86">
        <f t="shared" si="45"/>
        <v>15271008.875677519</v>
      </c>
      <c r="CW58" s="87">
        <f t="shared" si="46"/>
        <v>22.859012285985997</v>
      </c>
      <c r="CX58" s="87">
        <f t="shared" si="47"/>
        <v>6563509.2125901766</v>
      </c>
      <c r="CY58" s="87">
        <f t="shared" si="48"/>
        <v>61.817840476479176</v>
      </c>
      <c r="CZ58" s="84">
        <f t="shared" si="49"/>
        <v>21834518.088267695</v>
      </c>
      <c r="DA58" s="88">
        <f t="shared" si="50"/>
        <v>28.201700648863572</v>
      </c>
      <c r="DB58" s="86">
        <f t="shared" si="51"/>
        <v>2465120.8621508535</v>
      </c>
      <c r="DC58" s="87">
        <f t="shared" si="52"/>
        <v>0.82359266132095188</v>
      </c>
      <c r="DD58" s="84">
        <f t="shared" si="53"/>
        <v>6120598.0734578036</v>
      </c>
      <c r="DE58" s="87">
        <f t="shared" si="54"/>
        <v>4.4605246241047416</v>
      </c>
      <c r="DF58" s="84">
        <f t="shared" si="55"/>
        <v>8585718.9356086571</v>
      </c>
      <c r="DG58" s="88">
        <f t="shared" si="56"/>
        <v>1.9668102177610209</v>
      </c>
      <c r="DH58" s="224"/>
      <c r="DI58" s="237" t="s">
        <v>58</v>
      </c>
      <c r="DJ58" s="86">
        <f t="shared" si="57"/>
        <v>21834518.088267695</v>
      </c>
      <c r="DK58" s="84">
        <f t="shared" si="58"/>
        <v>8585718.9356086571</v>
      </c>
      <c r="DL58" s="85">
        <f t="shared" si="59"/>
        <v>30420237.023876354</v>
      </c>
      <c r="DM58" s="337"/>
      <c r="DN58" s="338"/>
      <c r="DO58" s="339"/>
      <c r="DP58" s="339"/>
    </row>
    <row r="59" spans="1:120" s="100" customFormat="1" ht="15.6">
      <c r="A59" s="73">
        <v>47</v>
      </c>
      <c r="B59" s="73" t="s">
        <v>59</v>
      </c>
      <c r="C59" s="82"/>
      <c r="D59" s="83">
        <v>17642687.079999134</v>
      </c>
      <c r="E59" s="87">
        <v>173.85897375759171</v>
      </c>
      <c r="F59" s="84">
        <v>801292.34000002663</v>
      </c>
      <c r="G59" s="87">
        <v>53.872014253060819</v>
      </c>
      <c r="H59" s="84">
        <v>18443979.41999916</v>
      </c>
      <c r="I59" s="88">
        <v>158.52016243950769</v>
      </c>
      <c r="J59" s="86">
        <v>38787807.857121997</v>
      </c>
      <c r="K59" s="87">
        <v>147.4754302355862</v>
      </c>
      <c r="L59" s="84">
        <v>808325.32287798775</v>
      </c>
      <c r="M59" s="87">
        <v>3.7619098104350415</v>
      </c>
      <c r="N59" s="84">
        <v>39596133.179999985</v>
      </c>
      <c r="O59" s="88">
        <v>82.857379693355867</v>
      </c>
      <c r="P59" s="177">
        <f t="shared" si="27"/>
        <v>56430494.937121131</v>
      </c>
      <c r="Q59" s="178">
        <f t="shared" si="28"/>
        <v>1609617.6628780144</v>
      </c>
      <c r="R59" s="179">
        <f t="shared" si="29"/>
        <v>58040112.599999145</v>
      </c>
      <c r="S59" s="79"/>
      <c r="T59" s="83">
        <v>0</v>
      </c>
      <c r="U59" s="87">
        <v>0</v>
      </c>
      <c r="V59" s="84">
        <v>0</v>
      </c>
      <c r="W59" s="87">
        <v>0</v>
      </c>
      <c r="X59" s="84">
        <v>0</v>
      </c>
      <c r="Y59" s="88">
        <v>0</v>
      </c>
      <c r="Z59" s="86">
        <v>72208250.589999974</v>
      </c>
      <c r="AA59" s="87">
        <v>83.1799174936056</v>
      </c>
      <c r="AB59" s="84">
        <v>0</v>
      </c>
      <c r="AC59" s="87">
        <v>0</v>
      </c>
      <c r="AD59" s="84">
        <v>72208250.589999974</v>
      </c>
      <c r="AE59" s="88">
        <v>63.022904002587943</v>
      </c>
      <c r="AF59" s="177">
        <f t="shared" si="30"/>
        <v>72208250.589999974</v>
      </c>
      <c r="AG59" s="178">
        <f t="shared" si="31"/>
        <v>0</v>
      </c>
      <c r="AH59" s="179">
        <f t="shared" si="32"/>
        <v>72208250.589999974</v>
      </c>
      <c r="AI59" s="81"/>
      <c r="AJ59" s="83">
        <v>6561318.8729814962</v>
      </c>
      <c r="AK59" s="87">
        <v>104.14791861875391</v>
      </c>
      <c r="AL59" s="84">
        <v>3414164.915608705</v>
      </c>
      <c r="AM59" s="87">
        <v>300.2519493104129</v>
      </c>
      <c r="AN59" s="84">
        <v>9975483.7885902002</v>
      </c>
      <c r="AO59" s="88">
        <v>134.13136556709202</v>
      </c>
      <c r="AP59" s="86">
        <v>5986969.613280707</v>
      </c>
      <c r="AQ59" s="87">
        <v>49.906801374429676</v>
      </c>
      <c r="AR59" s="84">
        <v>9832055.3867664114</v>
      </c>
      <c r="AS59" s="87">
        <v>89.220103328188856</v>
      </c>
      <c r="AT59" s="84">
        <v>15819025.000047117</v>
      </c>
      <c r="AU59" s="88">
        <v>68.729661153387454</v>
      </c>
      <c r="AV59" s="177">
        <f t="shared" si="33"/>
        <v>12548288.486262202</v>
      </c>
      <c r="AW59" s="178">
        <f t="shared" si="34"/>
        <v>13246220.302375115</v>
      </c>
      <c r="AX59" s="179">
        <f t="shared" si="35"/>
        <v>25794508.788637318</v>
      </c>
      <c r="AY59" s="81"/>
      <c r="AZ59" s="83">
        <v>62907.597197565679</v>
      </c>
      <c r="BA59" s="87">
        <v>0.57518672747822219</v>
      </c>
      <c r="BB59" s="84">
        <v>9827.0028024343428</v>
      </c>
      <c r="BC59" s="87">
        <v>0.53245572184841472</v>
      </c>
      <c r="BD59" s="84">
        <v>72734.60000000002</v>
      </c>
      <c r="BE59" s="88">
        <v>0.56901701545081185</v>
      </c>
      <c r="BF59" s="86">
        <v>182933.1659235321</v>
      </c>
      <c r="BG59" s="87">
        <v>0.34390975730188278</v>
      </c>
      <c r="BH59" s="84">
        <v>140298.22407646797</v>
      </c>
      <c r="BI59" s="87">
        <v>0.67400195081821879</v>
      </c>
      <c r="BJ59" s="84">
        <v>323231.39000000007</v>
      </c>
      <c r="BK59" s="88">
        <v>0.43675254938999764</v>
      </c>
      <c r="BL59" s="177">
        <f t="shared" si="36"/>
        <v>245840.76312109779</v>
      </c>
      <c r="BM59" s="178">
        <f t="shared" si="37"/>
        <v>150125.22687890232</v>
      </c>
      <c r="BN59" s="179">
        <f t="shared" si="38"/>
        <v>395965.99000000011</v>
      </c>
      <c r="BO59" s="81"/>
      <c r="BP59" s="83">
        <v>0</v>
      </c>
      <c r="BQ59" s="87">
        <v>0</v>
      </c>
      <c r="BR59" s="84">
        <v>0</v>
      </c>
      <c r="BS59" s="87">
        <v>0</v>
      </c>
      <c r="BT59" s="84">
        <v>0</v>
      </c>
      <c r="BU59" s="88">
        <v>0</v>
      </c>
      <c r="BV59" s="86">
        <v>-567815.60999999987</v>
      </c>
      <c r="BW59" s="87">
        <v>-0.8530614418715754</v>
      </c>
      <c r="BX59" s="84">
        <v>0</v>
      </c>
      <c r="BY59" s="87">
        <v>0</v>
      </c>
      <c r="BZ59" s="84">
        <v>-567815.60999999987</v>
      </c>
      <c r="CA59" s="88">
        <v>-0.56043026003328134</v>
      </c>
      <c r="CB59" s="177">
        <f t="shared" si="39"/>
        <v>-567815.60999999987</v>
      </c>
      <c r="CC59" s="178">
        <f t="shared" si="40"/>
        <v>0</v>
      </c>
      <c r="CD59" s="179">
        <f t="shared" si="41"/>
        <v>-567815.60999999987</v>
      </c>
      <c r="CE59" s="81"/>
      <c r="CF59" s="83">
        <v>829375.52634125098</v>
      </c>
      <c r="CG59" s="87">
        <v>6.5749877227963234</v>
      </c>
      <c r="CH59" s="84">
        <v>127260.3936587491</v>
      </c>
      <c r="CI59" s="87">
        <v>6.5934611501346616</v>
      </c>
      <c r="CJ59" s="84">
        <v>956635.92</v>
      </c>
      <c r="CK59" s="88">
        <v>6.5774392541356699</v>
      </c>
      <c r="CL59" s="86">
        <v>2460408.0595348165</v>
      </c>
      <c r="CM59" s="87">
        <v>4.5185229810231773</v>
      </c>
      <c r="CN59" s="84">
        <v>881264.80046518415</v>
      </c>
      <c r="CO59" s="87">
        <v>4.1231463135137938</v>
      </c>
      <c r="CP59" s="84">
        <v>3341672.8600000008</v>
      </c>
      <c r="CQ59" s="88">
        <v>4.4070742444464388</v>
      </c>
      <c r="CR59" s="177">
        <f t="shared" si="42"/>
        <v>3289783.5858760676</v>
      </c>
      <c r="CS59" s="178">
        <f t="shared" si="43"/>
        <v>1008525.1941239332</v>
      </c>
      <c r="CT59" s="179">
        <f t="shared" si="44"/>
        <v>4298308.7800000012</v>
      </c>
      <c r="CU59" s="81"/>
      <c r="CV59" s="86">
        <f t="shared" si="45"/>
        <v>25096289.076519448</v>
      </c>
      <c r="CW59" s="87">
        <f t="shared" si="46"/>
        <v>37.566370696471907</v>
      </c>
      <c r="CX59" s="87">
        <f t="shared" si="47"/>
        <v>4352544.6520699151</v>
      </c>
      <c r="CY59" s="87">
        <f t="shared" si="48"/>
        <v>40.9940631228624</v>
      </c>
      <c r="CZ59" s="84">
        <f t="shared" si="49"/>
        <v>29448833.728589363</v>
      </c>
      <c r="DA59" s="88">
        <f t="shared" si="50"/>
        <v>38.0364334085344</v>
      </c>
      <c r="DB59" s="86">
        <f t="shared" si="51"/>
        <v>119058553.67586105</v>
      </c>
      <c r="DC59" s="87">
        <f t="shared" si="52"/>
        <v>39.777259030362814</v>
      </c>
      <c r="DD59" s="84">
        <f t="shared" si="53"/>
        <v>11661943.734186051</v>
      </c>
      <c r="DE59" s="87">
        <f t="shared" si="54"/>
        <v>8.4989059184984743</v>
      </c>
      <c r="DF59" s="84">
        <f t="shared" si="55"/>
        <v>130720497.4100471</v>
      </c>
      <c r="DG59" s="88">
        <f t="shared" si="56"/>
        <v>29.945355992329286</v>
      </c>
      <c r="DH59" s="224"/>
      <c r="DI59" s="237" t="s">
        <v>59</v>
      </c>
      <c r="DJ59" s="86">
        <f t="shared" si="57"/>
        <v>29448833.728589363</v>
      </c>
      <c r="DK59" s="84">
        <f t="shared" si="58"/>
        <v>130720497.4100471</v>
      </c>
      <c r="DL59" s="85">
        <f t="shared" si="59"/>
        <v>160169331.13863647</v>
      </c>
      <c r="DM59" s="337"/>
      <c r="DN59" s="338"/>
      <c r="DO59" s="339"/>
      <c r="DP59" s="339"/>
    </row>
    <row r="60" spans="1:120" s="100" customFormat="1" ht="15.6">
      <c r="A60" s="73">
        <v>48</v>
      </c>
      <c r="B60" s="73" t="s">
        <v>60</v>
      </c>
      <c r="C60" s="82"/>
      <c r="D60" s="83">
        <v>0</v>
      </c>
      <c r="E60" s="87">
        <v>0</v>
      </c>
      <c r="F60" s="84">
        <v>0</v>
      </c>
      <c r="G60" s="87">
        <v>0</v>
      </c>
      <c r="H60" s="84">
        <v>0</v>
      </c>
      <c r="I60" s="88">
        <v>0</v>
      </c>
      <c r="J60" s="86">
        <v>0</v>
      </c>
      <c r="K60" s="87">
        <v>0</v>
      </c>
      <c r="L60" s="84">
        <v>0</v>
      </c>
      <c r="M60" s="87">
        <v>0</v>
      </c>
      <c r="N60" s="84">
        <v>0</v>
      </c>
      <c r="O60" s="88">
        <v>0</v>
      </c>
      <c r="P60" s="177">
        <f t="shared" si="27"/>
        <v>0</v>
      </c>
      <c r="Q60" s="178">
        <f t="shared" si="28"/>
        <v>0</v>
      </c>
      <c r="R60" s="179">
        <f t="shared" si="29"/>
        <v>0</v>
      </c>
      <c r="S60" s="79"/>
      <c r="T60" s="83">
        <v>24110.86</v>
      </c>
      <c r="U60" s="87">
        <v>0.12736986127692845</v>
      </c>
      <c r="V60" s="84">
        <v>6013.38</v>
      </c>
      <c r="W60" s="87">
        <v>0.19477165252315864</v>
      </c>
      <c r="X60" s="84">
        <v>30124.240000000002</v>
      </c>
      <c r="Y60" s="88">
        <v>0.13682139418272987</v>
      </c>
      <c r="Z60" s="86">
        <v>923416.85899999738</v>
      </c>
      <c r="AA60" s="87">
        <v>1.0637252324523356</v>
      </c>
      <c r="AB60" s="84">
        <v>71486.52</v>
      </c>
      <c r="AC60" s="87">
        <v>0.25747083547932825</v>
      </c>
      <c r="AD60" s="84">
        <v>994903.3789999974</v>
      </c>
      <c r="AE60" s="88">
        <v>0.86834537098244957</v>
      </c>
      <c r="AF60" s="177">
        <f t="shared" si="30"/>
        <v>947527.71899999736</v>
      </c>
      <c r="AG60" s="178">
        <f t="shared" si="31"/>
        <v>77499.900000000009</v>
      </c>
      <c r="AH60" s="179">
        <f t="shared" si="32"/>
        <v>1025027.6189999974</v>
      </c>
      <c r="AI60" s="81"/>
      <c r="AJ60" s="83">
        <v>68304.586609958918</v>
      </c>
      <c r="AK60" s="87">
        <v>1.0841997874596654</v>
      </c>
      <c r="AL60" s="84">
        <v>18273.043615086521</v>
      </c>
      <c r="AM60" s="87">
        <v>1.606986510868571</v>
      </c>
      <c r="AN60" s="84">
        <v>86577.630225045432</v>
      </c>
      <c r="AO60" s="88">
        <v>1.1641315865733342</v>
      </c>
      <c r="AP60" s="86">
        <v>145606.6667063029</v>
      </c>
      <c r="AQ60" s="87">
        <v>1.2137631328518201</v>
      </c>
      <c r="AR60" s="84">
        <v>71462.908135424892</v>
      </c>
      <c r="AS60" s="87">
        <v>0.64848373988588837</v>
      </c>
      <c r="AT60" s="84">
        <v>217069.57484172779</v>
      </c>
      <c r="AU60" s="88">
        <v>0.94311238053782664</v>
      </c>
      <c r="AV60" s="177">
        <f t="shared" si="33"/>
        <v>213911.25331626181</v>
      </c>
      <c r="AW60" s="178">
        <f t="shared" si="34"/>
        <v>89735.95175051142</v>
      </c>
      <c r="AX60" s="179">
        <f t="shared" si="35"/>
        <v>303647.20506677323</v>
      </c>
      <c r="AY60" s="81"/>
      <c r="AZ60" s="83">
        <v>508991.20815953711</v>
      </c>
      <c r="BA60" s="87">
        <v>4.6538892022377194</v>
      </c>
      <c r="BB60" s="84">
        <v>79511.19184046294</v>
      </c>
      <c r="BC60" s="87">
        <v>4.3081486692925299</v>
      </c>
      <c r="BD60" s="84">
        <v>588502.4</v>
      </c>
      <c r="BE60" s="88">
        <v>4.6039694895364756</v>
      </c>
      <c r="BF60" s="86">
        <v>1477125.0103358096</v>
      </c>
      <c r="BG60" s="87">
        <v>2.7769579192735203</v>
      </c>
      <c r="BH60" s="84">
        <v>1132861.909664189</v>
      </c>
      <c r="BI60" s="87">
        <v>5.4423435659823545</v>
      </c>
      <c r="BJ60" s="84">
        <v>2609986.9199999985</v>
      </c>
      <c r="BK60" s="88">
        <v>3.5266328594650012</v>
      </c>
      <c r="BL60" s="177">
        <f t="shared" si="36"/>
        <v>1986116.2184953466</v>
      </c>
      <c r="BM60" s="178">
        <f t="shared" si="37"/>
        <v>1212373.1015046518</v>
      </c>
      <c r="BN60" s="179">
        <f t="shared" si="38"/>
        <v>3198489.3199999984</v>
      </c>
      <c r="BO60" s="81"/>
      <c r="BP60" s="83">
        <v>383471.74999999854</v>
      </c>
      <c r="BQ60" s="87">
        <v>4.8684315766754924</v>
      </c>
      <c r="BR60" s="84">
        <v>0</v>
      </c>
      <c r="BS60" s="87">
        <v>0</v>
      </c>
      <c r="BT60" s="84">
        <v>383471.74999999854</v>
      </c>
      <c r="BU60" s="88">
        <v>4.257674927275537</v>
      </c>
      <c r="BV60" s="86">
        <v>0</v>
      </c>
      <c r="BW60" s="87">
        <v>0</v>
      </c>
      <c r="BX60" s="84">
        <v>0</v>
      </c>
      <c r="BY60" s="87">
        <v>0</v>
      </c>
      <c r="BZ60" s="84">
        <v>0</v>
      </c>
      <c r="CA60" s="88">
        <v>0</v>
      </c>
      <c r="CB60" s="177">
        <f t="shared" si="39"/>
        <v>383471.74999999854</v>
      </c>
      <c r="CC60" s="178">
        <f t="shared" si="40"/>
        <v>0</v>
      </c>
      <c r="CD60" s="179">
        <f t="shared" si="41"/>
        <v>383471.74999999854</v>
      </c>
      <c r="CE60" s="81"/>
      <c r="CF60" s="83">
        <v>733369.87996992015</v>
      </c>
      <c r="CG60" s="87">
        <v>5.8138898531795382</v>
      </c>
      <c r="CH60" s="84">
        <v>112529.17003007988</v>
      </c>
      <c r="CI60" s="87">
        <v>5.8302248603740683</v>
      </c>
      <c r="CJ60" s="84">
        <v>845899.05</v>
      </c>
      <c r="CK60" s="88">
        <v>5.8160576037183214</v>
      </c>
      <c r="CL60" s="86">
        <v>3592880.9673788319</v>
      </c>
      <c r="CM60" s="87">
        <v>6.5983019183620533</v>
      </c>
      <c r="CN60" s="84">
        <v>1286892.0326211683</v>
      </c>
      <c r="CO60" s="87">
        <v>6.0209418751224328</v>
      </c>
      <c r="CP60" s="84">
        <v>4879773</v>
      </c>
      <c r="CQ60" s="88">
        <v>6.4355557255371565</v>
      </c>
      <c r="CR60" s="177">
        <f t="shared" si="42"/>
        <v>4326250.8473487524</v>
      </c>
      <c r="CS60" s="178">
        <f t="shared" si="43"/>
        <v>1399421.2026512481</v>
      </c>
      <c r="CT60" s="179">
        <f t="shared" si="44"/>
        <v>5725672.0500000007</v>
      </c>
      <c r="CU60" s="81"/>
      <c r="CV60" s="86">
        <f t="shared" si="45"/>
        <v>1718248.2847394147</v>
      </c>
      <c r="CW60" s="87">
        <f t="shared" si="46"/>
        <v>2.5720277534374789</v>
      </c>
      <c r="CX60" s="87">
        <f t="shared" si="47"/>
        <v>216326.78548562934</v>
      </c>
      <c r="CY60" s="87">
        <f t="shared" si="48"/>
        <v>2.0374550081057627</v>
      </c>
      <c r="CZ60" s="84">
        <f t="shared" si="49"/>
        <v>1934575.0702250442</v>
      </c>
      <c r="DA60" s="88">
        <f t="shared" si="50"/>
        <v>2.4987181669265528</v>
      </c>
      <c r="DB60" s="86">
        <f t="shared" si="51"/>
        <v>6139029.5034209415</v>
      </c>
      <c r="DC60" s="87">
        <f t="shared" si="52"/>
        <v>2.0510392509675204</v>
      </c>
      <c r="DD60" s="84">
        <f t="shared" si="53"/>
        <v>2562703.3704207819</v>
      </c>
      <c r="DE60" s="87">
        <f t="shared" si="54"/>
        <v>1.8676281877761369</v>
      </c>
      <c r="DF60" s="84">
        <f t="shared" si="55"/>
        <v>8701732.8738417234</v>
      </c>
      <c r="DG60" s="88">
        <f t="shared" si="56"/>
        <v>1.9933866059273213</v>
      </c>
      <c r="DH60" s="224"/>
      <c r="DI60" s="237" t="s">
        <v>60</v>
      </c>
      <c r="DJ60" s="86">
        <f t="shared" si="57"/>
        <v>1934575.0702250442</v>
      </c>
      <c r="DK60" s="84">
        <f t="shared" si="58"/>
        <v>8701732.8738417234</v>
      </c>
      <c r="DL60" s="85">
        <f t="shared" si="59"/>
        <v>10636307.944066767</v>
      </c>
      <c r="DM60" s="337"/>
      <c r="DN60" s="338"/>
      <c r="DO60" s="339"/>
      <c r="DP60" s="339"/>
    </row>
    <row r="61" spans="1:120" s="100" customFormat="1" ht="15.6">
      <c r="A61" s="73">
        <v>49</v>
      </c>
      <c r="B61" s="73" t="s">
        <v>61</v>
      </c>
      <c r="C61" s="90"/>
      <c r="D61" s="91">
        <v>162558200.50999999</v>
      </c>
      <c r="E61" s="95">
        <v>1601.9216227322447</v>
      </c>
      <c r="F61" s="92">
        <v>21357034.180000026</v>
      </c>
      <c r="G61" s="95">
        <v>1435.8635323383103</v>
      </c>
      <c r="H61" s="92">
        <v>183915234.69000003</v>
      </c>
      <c r="I61" s="96">
        <v>1580.6932015195403</v>
      </c>
      <c r="J61" s="94">
        <v>93128028.697121993</v>
      </c>
      <c r="K61" s="95">
        <v>354.08281256034701</v>
      </c>
      <c r="L61" s="92">
        <v>95269421.512878001</v>
      </c>
      <c r="M61" s="95">
        <v>443.37961620171171</v>
      </c>
      <c r="N61" s="92">
        <v>188397450.20999998</v>
      </c>
      <c r="O61" s="96">
        <v>394.23342159064032</v>
      </c>
      <c r="P61" s="183">
        <f t="shared" si="27"/>
        <v>255686229.20712197</v>
      </c>
      <c r="Q61" s="184">
        <f t="shared" si="28"/>
        <v>116626455.69287802</v>
      </c>
      <c r="R61" s="185">
        <f t="shared" si="29"/>
        <v>372312684.89999998</v>
      </c>
      <c r="S61" s="79"/>
      <c r="T61" s="91">
        <v>308567918.89599985</v>
      </c>
      <c r="U61" s="95">
        <v>1630.0643371615117</v>
      </c>
      <c r="V61" s="92">
        <v>51246237.714999996</v>
      </c>
      <c r="W61" s="95">
        <v>1659.8509333095808</v>
      </c>
      <c r="X61" s="84">
        <v>359814156.61099982</v>
      </c>
      <c r="Y61" s="96">
        <v>1634.2412141916311</v>
      </c>
      <c r="Z61" s="94">
        <v>180986987.81599995</v>
      </c>
      <c r="AA61" s="95">
        <v>208.48701624736432</v>
      </c>
      <c r="AB61" s="92">
        <v>107772001.11200005</v>
      </c>
      <c r="AC61" s="95">
        <v>388.15915458726681</v>
      </c>
      <c r="AD61" s="92">
        <v>288758988.92799997</v>
      </c>
      <c r="AE61" s="96">
        <v>252.02701755544226</v>
      </c>
      <c r="AF61" s="183">
        <f t="shared" si="30"/>
        <v>489554906.71199977</v>
      </c>
      <c r="AG61" s="184">
        <f t="shared" si="31"/>
        <v>159018238.82700005</v>
      </c>
      <c r="AH61" s="185">
        <f t="shared" si="32"/>
        <v>648573145.5389998</v>
      </c>
      <c r="AI61" s="81"/>
      <c r="AJ61" s="91">
        <v>111334234.86156821</v>
      </c>
      <c r="AK61" s="95">
        <v>1767.2100771677494</v>
      </c>
      <c r="AL61" s="92">
        <v>23752463.731006954</v>
      </c>
      <c r="AM61" s="95">
        <v>2088.8632249588386</v>
      </c>
      <c r="AN61" s="84">
        <v>135086698.59257513</v>
      </c>
      <c r="AO61" s="96">
        <v>1816.3894339537605</v>
      </c>
      <c r="AP61" s="94">
        <v>32678501.833464369</v>
      </c>
      <c r="AQ61" s="95">
        <v>272.40484010456868</v>
      </c>
      <c r="AR61" s="92">
        <v>59260162.108017698</v>
      </c>
      <c r="AS61" s="95">
        <v>537.7510173141352</v>
      </c>
      <c r="AT61" s="92">
        <v>91938663.941482067</v>
      </c>
      <c r="AU61" s="96">
        <v>399.45023284143008</v>
      </c>
      <c r="AV61" s="183">
        <f t="shared" si="33"/>
        <v>144012736.6950326</v>
      </c>
      <c r="AW61" s="184">
        <f t="shared" si="34"/>
        <v>83012625.839024648</v>
      </c>
      <c r="AX61" s="185">
        <f t="shared" si="35"/>
        <v>227025362.53405726</v>
      </c>
      <c r="AY61" s="81"/>
      <c r="AZ61" s="91">
        <v>201119892.6616483</v>
      </c>
      <c r="BA61" s="95">
        <v>1838.9113246134491</v>
      </c>
      <c r="BB61" s="92">
        <v>31267473.580003656</v>
      </c>
      <c r="BC61" s="95">
        <v>1694.163067837216</v>
      </c>
      <c r="BD61" s="84">
        <v>232387366.24165201</v>
      </c>
      <c r="BE61" s="96">
        <v>1818.0118618552867</v>
      </c>
      <c r="BF61" s="94">
        <v>136076038.96125564</v>
      </c>
      <c r="BG61" s="95">
        <v>255.81953549816635</v>
      </c>
      <c r="BH61" s="92">
        <v>103865571.18954444</v>
      </c>
      <c r="BI61" s="95">
        <v>498.97707590686088</v>
      </c>
      <c r="BJ61" s="92">
        <v>239941610.15080008</v>
      </c>
      <c r="BK61" s="96">
        <v>324.21080742839627</v>
      </c>
      <c r="BL61" s="183">
        <f t="shared" si="36"/>
        <v>337195931.62290394</v>
      </c>
      <c r="BM61" s="184">
        <f t="shared" si="37"/>
        <v>135133044.76954809</v>
      </c>
      <c r="BN61" s="185">
        <f t="shared" si="38"/>
        <v>472328976.392452</v>
      </c>
      <c r="BO61" s="81"/>
      <c r="BP61" s="91">
        <v>117422984.40000029</v>
      </c>
      <c r="BQ61" s="95">
        <v>1490.7637005344914</v>
      </c>
      <c r="BR61" s="92">
        <v>20170871.920000028</v>
      </c>
      <c r="BS61" s="95">
        <v>1785.190894769451</v>
      </c>
      <c r="BT61" s="84">
        <v>137593856.32000032</v>
      </c>
      <c r="BU61" s="96">
        <v>1527.7003122154899</v>
      </c>
      <c r="BV61" s="94">
        <v>141945382.81000018</v>
      </c>
      <c r="BW61" s="95">
        <v>213.25256085670401</v>
      </c>
      <c r="BX61" s="92">
        <v>171027512.25000003</v>
      </c>
      <c r="BY61" s="95">
        <v>492.08478681194748</v>
      </c>
      <c r="BZ61" s="92">
        <v>312972895.06000018</v>
      </c>
      <c r="CA61" s="96">
        <v>308.90218210423063</v>
      </c>
      <c r="CB61" s="183">
        <f t="shared" si="39"/>
        <v>259368367.21000046</v>
      </c>
      <c r="CC61" s="184">
        <f t="shared" si="40"/>
        <v>191198384.17000005</v>
      </c>
      <c r="CD61" s="185">
        <f t="shared" si="41"/>
        <v>450566751.38000047</v>
      </c>
      <c r="CE61" s="81"/>
      <c r="CF61" s="91">
        <v>214736973.76237142</v>
      </c>
      <c r="CG61" s="95">
        <v>1702.3566783390922</v>
      </c>
      <c r="CH61" s="92">
        <v>26299798.535446059</v>
      </c>
      <c r="CI61" s="95">
        <v>1362.613260216883</v>
      </c>
      <c r="CJ61" s="92">
        <v>241036772.29781744</v>
      </c>
      <c r="CK61" s="96">
        <v>1657.2707491496089</v>
      </c>
      <c r="CL61" s="94">
        <v>114346273.98957038</v>
      </c>
      <c r="CM61" s="95">
        <v>209.99616905576767</v>
      </c>
      <c r="CN61" s="92">
        <v>82643223.359251827</v>
      </c>
      <c r="CO61" s="95">
        <v>386.66028820251069</v>
      </c>
      <c r="CP61" s="92">
        <v>196989497.34882221</v>
      </c>
      <c r="CQ61" s="96">
        <v>259.79423377560784</v>
      </c>
      <c r="CR61" s="183">
        <f t="shared" si="42"/>
        <v>329083247.7519418</v>
      </c>
      <c r="CS61" s="184">
        <f t="shared" si="43"/>
        <v>108943021.89469789</v>
      </c>
      <c r="CT61" s="185">
        <f t="shared" si="44"/>
        <v>438026269.6466397</v>
      </c>
      <c r="CU61" s="81"/>
      <c r="CV61" s="94">
        <f>SUM(CV20:CV60)</f>
        <v>1115740205.091588</v>
      </c>
      <c r="CW61" s="95">
        <f t="shared" si="46"/>
        <v>1670.139757221875</v>
      </c>
      <c r="CX61" s="95">
        <f>SUM(CX20:CX60)</f>
        <v>174093879.66145679</v>
      </c>
      <c r="CY61" s="95">
        <f t="shared" si="48"/>
        <v>1639.688058972986</v>
      </c>
      <c r="CZ61" s="92">
        <f t="shared" si="49"/>
        <v>1289834084.7530448</v>
      </c>
      <c r="DA61" s="96">
        <f t="shared" si="50"/>
        <v>1665.963709290744</v>
      </c>
      <c r="DB61" s="94">
        <f>SUM(DB20:DB60)</f>
        <v>699161214.10741258</v>
      </c>
      <c r="DC61" s="95">
        <f t="shared" si="52"/>
        <v>233.58856511266427</v>
      </c>
      <c r="DD61" s="92">
        <f>SUM(DD20:DD60)</f>
        <v>619837891.53169203</v>
      </c>
      <c r="DE61" s="95">
        <f t="shared" si="54"/>
        <v>451.72091762077002</v>
      </c>
      <c r="DF61" s="92">
        <f>SUM(DF20:DF60)</f>
        <v>1318999105.6391046</v>
      </c>
      <c r="DG61" s="96">
        <f t="shared" si="56"/>
        <v>302.15535095486212</v>
      </c>
      <c r="DH61" s="225"/>
      <c r="DI61" s="237" t="s">
        <v>61</v>
      </c>
      <c r="DJ61" s="94">
        <f>SUM(DJ20:DJ60)</f>
        <v>1289834084.7530453</v>
      </c>
      <c r="DK61" s="92">
        <f>SUM(DK20:DK60)</f>
        <v>1318999105.6391046</v>
      </c>
      <c r="DL61" s="93">
        <f t="shared" si="59"/>
        <v>2608833190.3921499</v>
      </c>
      <c r="DM61" s="340"/>
      <c r="DN61" s="341"/>
      <c r="DO61" s="342"/>
      <c r="DP61" s="342"/>
    </row>
    <row r="62" spans="1:120" s="100" customFormat="1" ht="15.6">
      <c r="A62" s="73">
        <v>50</v>
      </c>
      <c r="B62" s="73" t="s">
        <v>62</v>
      </c>
      <c r="C62" s="82"/>
      <c r="D62" s="83">
        <v>0</v>
      </c>
      <c r="E62" s="87">
        <v>0</v>
      </c>
      <c r="F62" s="84">
        <v>0</v>
      </c>
      <c r="G62" s="87">
        <v>0</v>
      </c>
      <c r="H62" s="84">
        <v>0</v>
      </c>
      <c r="I62" s="88">
        <v>0</v>
      </c>
      <c r="J62" s="86">
        <v>0</v>
      </c>
      <c r="K62" s="87">
        <v>0</v>
      </c>
      <c r="L62" s="84">
        <v>0</v>
      </c>
      <c r="M62" s="87">
        <v>0</v>
      </c>
      <c r="N62" s="84">
        <v>0</v>
      </c>
      <c r="O62" s="88">
        <v>0</v>
      </c>
      <c r="P62" s="177">
        <f t="shared" si="27"/>
        <v>0</v>
      </c>
      <c r="Q62" s="178">
        <f t="shared" si="28"/>
        <v>0</v>
      </c>
      <c r="R62" s="179">
        <f t="shared" si="29"/>
        <v>0</v>
      </c>
      <c r="S62" s="79"/>
      <c r="T62" s="83">
        <v>3072352.95</v>
      </c>
      <c r="U62" s="87">
        <v>16.230245168992806</v>
      </c>
      <c r="V62" s="84">
        <v>85367.169999999984</v>
      </c>
      <c r="W62" s="87">
        <v>2.7650181382392947</v>
      </c>
      <c r="X62" s="84">
        <v>3157720.12</v>
      </c>
      <c r="Y62" s="88">
        <v>14.342060389150301</v>
      </c>
      <c r="Z62" s="86">
        <v>758510.47999999765</v>
      </c>
      <c r="AA62" s="87">
        <v>0.87376218962397401</v>
      </c>
      <c r="AB62" s="84">
        <v>1385740.3699999996</v>
      </c>
      <c r="AC62" s="87">
        <v>4.9909791499339082</v>
      </c>
      <c r="AD62" s="84">
        <v>2144250.8499999973</v>
      </c>
      <c r="AE62" s="88">
        <v>1.8714885677583826</v>
      </c>
      <c r="AF62" s="177">
        <f t="shared" si="30"/>
        <v>3830863.4299999978</v>
      </c>
      <c r="AG62" s="178">
        <f t="shared" si="31"/>
        <v>1471107.5399999996</v>
      </c>
      <c r="AH62" s="179">
        <f t="shared" si="32"/>
        <v>5301970.9699999969</v>
      </c>
      <c r="AI62" s="81"/>
      <c r="AJ62" s="83">
        <v>0</v>
      </c>
      <c r="AK62" s="87">
        <v>0</v>
      </c>
      <c r="AL62" s="84">
        <v>0</v>
      </c>
      <c r="AM62" s="87">
        <v>0</v>
      </c>
      <c r="AN62" s="84">
        <v>0</v>
      </c>
      <c r="AO62" s="88">
        <v>0</v>
      </c>
      <c r="AP62" s="86">
        <v>0</v>
      </c>
      <c r="AQ62" s="87">
        <v>0</v>
      </c>
      <c r="AR62" s="84">
        <v>0</v>
      </c>
      <c r="AS62" s="87">
        <v>0</v>
      </c>
      <c r="AT62" s="84">
        <v>0</v>
      </c>
      <c r="AU62" s="88">
        <v>0</v>
      </c>
      <c r="AV62" s="177">
        <f t="shared" si="33"/>
        <v>0</v>
      </c>
      <c r="AW62" s="178">
        <f t="shared" si="34"/>
        <v>0</v>
      </c>
      <c r="AX62" s="179">
        <f t="shared" si="35"/>
        <v>0</v>
      </c>
      <c r="AY62" s="81"/>
      <c r="AZ62" s="83">
        <v>0</v>
      </c>
      <c r="BA62" s="87">
        <v>0</v>
      </c>
      <c r="BB62" s="84">
        <v>0</v>
      </c>
      <c r="BC62" s="87">
        <v>0</v>
      </c>
      <c r="BD62" s="84">
        <v>0</v>
      </c>
      <c r="BE62" s="88">
        <v>0</v>
      </c>
      <c r="BF62" s="86">
        <v>0</v>
      </c>
      <c r="BG62" s="87">
        <v>0</v>
      </c>
      <c r="BH62" s="84">
        <v>0</v>
      </c>
      <c r="BI62" s="87">
        <v>0</v>
      </c>
      <c r="BJ62" s="84">
        <v>0</v>
      </c>
      <c r="BK62" s="88">
        <v>0</v>
      </c>
      <c r="BL62" s="177">
        <f t="shared" si="36"/>
        <v>0</v>
      </c>
      <c r="BM62" s="178">
        <f t="shared" si="37"/>
        <v>0</v>
      </c>
      <c r="BN62" s="179">
        <f t="shared" si="38"/>
        <v>0</v>
      </c>
      <c r="BO62" s="81"/>
      <c r="BP62" s="83">
        <v>0</v>
      </c>
      <c r="BQ62" s="87">
        <v>0</v>
      </c>
      <c r="BR62" s="84">
        <v>0</v>
      </c>
      <c r="BS62" s="87">
        <v>0</v>
      </c>
      <c r="BT62" s="84">
        <v>0</v>
      </c>
      <c r="BU62" s="88">
        <v>0</v>
      </c>
      <c r="BV62" s="86">
        <v>0</v>
      </c>
      <c r="BW62" s="87">
        <v>0</v>
      </c>
      <c r="BX62" s="84">
        <v>0</v>
      </c>
      <c r="BY62" s="87">
        <v>0</v>
      </c>
      <c r="BZ62" s="84">
        <v>0</v>
      </c>
      <c r="CA62" s="88">
        <v>0</v>
      </c>
      <c r="CB62" s="177">
        <f t="shared" si="39"/>
        <v>0</v>
      </c>
      <c r="CC62" s="178">
        <f t="shared" si="40"/>
        <v>0</v>
      </c>
      <c r="CD62" s="179">
        <f t="shared" si="41"/>
        <v>0</v>
      </c>
      <c r="CE62" s="81"/>
      <c r="CF62" s="83">
        <v>1831438</v>
      </c>
      <c r="CG62" s="87">
        <v>14.518974798043459</v>
      </c>
      <c r="CH62" s="84">
        <v>35192</v>
      </c>
      <c r="CI62" s="87">
        <v>1.8233252163100357</v>
      </c>
      <c r="CJ62" s="84">
        <v>1866630</v>
      </c>
      <c r="CK62" s="88">
        <v>12.834188198732141</v>
      </c>
      <c r="CL62" s="86">
        <v>1756247</v>
      </c>
      <c r="CM62" s="87">
        <v>3.2253358946293589</v>
      </c>
      <c r="CN62" s="84">
        <v>525440</v>
      </c>
      <c r="CO62" s="87">
        <v>2.4583598457910694</v>
      </c>
      <c r="CP62" s="84">
        <v>2281687</v>
      </c>
      <c r="CQ62" s="88">
        <v>3.0091407605914657</v>
      </c>
      <c r="CR62" s="177">
        <f t="shared" si="42"/>
        <v>3587685</v>
      </c>
      <c r="CS62" s="178">
        <f t="shared" si="43"/>
        <v>560632</v>
      </c>
      <c r="CT62" s="179">
        <f t="shared" si="44"/>
        <v>4148317</v>
      </c>
      <c r="CU62" s="81"/>
      <c r="CV62" s="86">
        <f>+D62+T62+AJ62+AZ62+BP62+CF62</f>
        <v>4903790.95</v>
      </c>
      <c r="CW62" s="87">
        <f t="shared" si="46"/>
        <v>7.3404330052151634</v>
      </c>
      <c r="CX62" s="87">
        <f>+F62+V62+AL62+BB62+BR62+CH62</f>
        <v>120559.16999999998</v>
      </c>
      <c r="CY62" s="87">
        <f t="shared" si="48"/>
        <v>1.135476053684954</v>
      </c>
      <c r="CZ62" s="84">
        <f t="shared" si="49"/>
        <v>5024350.12</v>
      </c>
      <c r="DA62" s="88">
        <f t="shared" si="50"/>
        <v>6.4895051709640716</v>
      </c>
      <c r="DB62" s="86">
        <f t="shared" ref="DB62" si="87">+J62+Z62+AP62+BF62+BV62+CL62</f>
        <v>2514757.4799999977</v>
      </c>
      <c r="DC62" s="87">
        <f t="shared" si="52"/>
        <v>0.84017617039793846</v>
      </c>
      <c r="DD62" s="84">
        <f>+L62+AB62+AR62+BH62+BX62+CN62</f>
        <v>1911180.3699999996</v>
      </c>
      <c r="DE62" s="87">
        <f t="shared" si="54"/>
        <v>1.3928160286261904</v>
      </c>
      <c r="DF62" s="84">
        <f>+DB62+DD62</f>
        <v>4425937.8499999978</v>
      </c>
      <c r="DG62" s="88">
        <f t="shared" si="56"/>
        <v>1.0138906073959582</v>
      </c>
      <c r="DH62" s="224"/>
      <c r="DI62" s="237" t="s">
        <v>62</v>
      </c>
      <c r="DJ62" s="86">
        <f t="shared" ref="DJ62" si="88">+CZ62</f>
        <v>5024350.12</v>
      </c>
      <c r="DK62" s="84">
        <f t="shared" ref="DK62" si="89">+DF62</f>
        <v>4425937.8499999978</v>
      </c>
      <c r="DL62" s="85">
        <f t="shared" si="59"/>
        <v>9450287.9699999988</v>
      </c>
      <c r="DM62" s="337"/>
      <c r="DN62" s="338"/>
      <c r="DO62" s="339"/>
      <c r="DP62" s="339"/>
    </row>
    <row r="63" spans="1:120" s="100" customFormat="1" ht="15.6">
      <c r="A63" s="73">
        <v>51</v>
      </c>
      <c r="B63" s="73" t="s">
        <v>63</v>
      </c>
      <c r="C63" s="90"/>
      <c r="D63" s="91">
        <v>162558200.50999999</v>
      </c>
      <c r="E63" s="95">
        <v>1601.9216227322447</v>
      </c>
      <c r="F63" s="92">
        <v>21357034.180000026</v>
      </c>
      <c r="G63" s="95">
        <v>1435.8635323383103</v>
      </c>
      <c r="H63" s="92">
        <v>183915234.69000003</v>
      </c>
      <c r="I63" s="96">
        <v>1580.6932015195403</v>
      </c>
      <c r="J63" s="94">
        <v>93128028.697121993</v>
      </c>
      <c r="K63" s="95">
        <v>354.08281256034701</v>
      </c>
      <c r="L63" s="92">
        <v>95269421.512878001</v>
      </c>
      <c r="M63" s="95">
        <v>443.37961620171171</v>
      </c>
      <c r="N63" s="92">
        <v>188397450.20999998</v>
      </c>
      <c r="O63" s="96">
        <v>394.23342159064032</v>
      </c>
      <c r="P63" s="183">
        <f t="shared" si="27"/>
        <v>255686229.20712197</v>
      </c>
      <c r="Q63" s="184">
        <f t="shared" si="28"/>
        <v>116626455.69287802</v>
      </c>
      <c r="R63" s="185">
        <f t="shared" si="29"/>
        <v>372312684.89999998</v>
      </c>
      <c r="S63" s="79"/>
      <c r="T63" s="91">
        <v>305495565.94599986</v>
      </c>
      <c r="U63" s="95">
        <v>1613.834091992519</v>
      </c>
      <c r="V63" s="92">
        <v>51160870.544999994</v>
      </c>
      <c r="W63" s="95">
        <v>1657.0859151713414</v>
      </c>
      <c r="X63" s="84">
        <v>356656436.49099988</v>
      </c>
      <c r="Y63" s="96">
        <v>1619.8991538024811</v>
      </c>
      <c r="Z63" s="94">
        <v>180228477.33599997</v>
      </c>
      <c r="AA63" s="95">
        <v>207.61325405774036</v>
      </c>
      <c r="AB63" s="92">
        <v>106386260.74200004</v>
      </c>
      <c r="AC63" s="95">
        <v>383.16817543733288</v>
      </c>
      <c r="AD63" s="92">
        <v>286614738.07800001</v>
      </c>
      <c r="AE63" s="96">
        <v>250.15552898768391</v>
      </c>
      <c r="AF63" s="183">
        <f t="shared" si="30"/>
        <v>485724043.28199983</v>
      </c>
      <c r="AG63" s="184">
        <f t="shared" si="31"/>
        <v>157547131.28700003</v>
      </c>
      <c r="AH63" s="185">
        <f t="shared" si="32"/>
        <v>643271174.56899989</v>
      </c>
      <c r="AI63" s="81"/>
      <c r="AJ63" s="91">
        <v>111334234.86156821</v>
      </c>
      <c r="AK63" s="95">
        <v>1767.2100771677494</v>
      </c>
      <c r="AL63" s="92">
        <v>23752463.731006954</v>
      </c>
      <c r="AM63" s="95">
        <v>2088.8632249588386</v>
      </c>
      <c r="AN63" s="84">
        <v>135086698.59257516</v>
      </c>
      <c r="AO63" s="96">
        <v>1816.389433953761</v>
      </c>
      <c r="AP63" s="94">
        <v>32678501.833464369</v>
      </c>
      <c r="AQ63" s="95">
        <v>272.40484010456868</v>
      </c>
      <c r="AR63" s="92">
        <v>59260162.108017698</v>
      </c>
      <c r="AS63" s="95">
        <v>537.7510173141352</v>
      </c>
      <c r="AT63" s="92">
        <v>91938663.941482067</v>
      </c>
      <c r="AU63" s="96">
        <v>399.45023284143008</v>
      </c>
      <c r="AV63" s="183">
        <f t="shared" si="33"/>
        <v>144012736.6950326</v>
      </c>
      <c r="AW63" s="184">
        <f t="shared" si="34"/>
        <v>83012625.839024648</v>
      </c>
      <c r="AX63" s="185">
        <f t="shared" si="35"/>
        <v>227025362.53405726</v>
      </c>
      <c r="AY63" s="81"/>
      <c r="AZ63" s="91">
        <v>201119892.6616483</v>
      </c>
      <c r="BA63" s="95">
        <v>1838.9113246134491</v>
      </c>
      <c r="BB63" s="92">
        <v>31267473.580003656</v>
      </c>
      <c r="BC63" s="95">
        <v>1694.163067837216</v>
      </c>
      <c r="BD63" s="84">
        <v>232387366.24165201</v>
      </c>
      <c r="BE63" s="96">
        <v>1818.0118618552867</v>
      </c>
      <c r="BF63" s="94">
        <v>136076038.96125564</v>
      </c>
      <c r="BG63" s="95">
        <v>255.81953549816635</v>
      </c>
      <c r="BH63" s="92">
        <v>103865571.18954444</v>
      </c>
      <c r="BI63" s="95">
        <v>498.97707590686088</v>
      </c>
      <c r="BJ63" s="92">
        <v>239941610.15080008</v>
      </c>
      <c r="BK63" s="96">
        <v>324.21080742839627</v>
      </c>
      <c r="BL63" s="183">
        <f t="shared" si="36"/>
        <v>337195931.62290394</v>
      </c>
      <c r="BM63" s="184">
        <f t="shared" si="37"/>
        <v>135133044.76954809</v>
      </c>
      <c r="BN63" s="185">
        <f t="shared" si="38"/>
        <v>472328976.392452</v>
      </c>
      <c r="BO63" s="81"/>
      <c r="BP63" s="91">
        <v>117422984.40000029</v>
      </c>
      <c r="BQ63" s="95">
        <v>1490.7637005344914</v>
      </c>
      <c r="BR63" s="92">
        <v>20170871.920000028</v>
      </c>
      <c r="BS63" s="95">
        <v>1785.190894769451</v>
      </c>
      <c r="BT63" s="84">
        <v>137593856.32000032</v>
      </c>
      <c r="BU63" s="96">
        <v>1527.7003122154899</v>
      </c>
      <c r="BV63" s="94">
        <v>141945382.81000018</v>
      </c>
      <c r="BW63" s="95">
        <v>213.25256085670401</v>
      </c>
      <c r="BX63" s="92">
        <v>171027512.25000003</v>
      </c>
      <c r="BY63" s="95">
        <v>492.08478681194748</v>
      </c>
      <c r="BZ63" s="92">
        <v>312972895.06000018</v>
      </c>
      <c r="CA63" s="96">
        <v>308.90218210423063</v>
      </c>
      <c r="CB63" s="183">
        <f t="shared" si="39"/>
        <v>259368367.21000046</v>
      </c>
      <c r="CC63" s="184">
        <f t="shared" si="40"/>
        <v>191198384.17000005</v>
      </c>
      <c r="CD63" s="185">
        <f t="shared" si="41"/>
        <v>450566751.38000047</v>
      </c>
      <c r="CE63" s="81"/>
      <c r="CF63" s="91">
        <v>212905535.76237142</v>
      </c>
      <c r="CG63" s="95">
        <v>1687.8377035410488</v>
      </c>
      <c r="CH63" s="92">
        <v>26264606.535446059</v>
      </c>
      <c r="CI63" s="95">
        <v>1360.789935000573</v>
      </c>
      <c r="CJ63" s="92">
        <v>239170142.29781744</v>
      </c>
      <c r="CK63" s="96">
        <v>1644.4365609508768</v>
      </c>
      <c r="CL63" s="94">
        <v>112590026.98957038</v>
      </c>
      <c r="CM63" s="95">
        <v>206.77083316113828</v>
      </c>
      <c r="CN63" s="92">
        <v>82117783.359251827</v>
      </c>
      <c r="CO63" s="95">
        <v>384.20192835671963</v>
      </c>
      <c r="CP63" s="92">
        <v>194707810.34882221</v>
      </c>
      <c r="CQ63" s="96">
        <v>256.7850930150164</v>
      </c>
      <c r="CR63" s="183">
        <f t="shared" si="42"/>
        <v>325495562.7519418</v>
      </c>
      <c r="CS63" s="184">
        <f t="shared" si="43"/>
        <v>108382389.89469789</v>
      </c>
      <c r="CT63" s="185">
        <f t="shared" si="44"/>
        <v>433877952.6466397</v>
      </c>
      <c r="CU63" s="81"/>
      <c r="CV63" s="94">
        <f>+CV61-CV62</f>
        <v>1110836414.141588</v>
      </c>
      <c r="CW63" s="95">
        <f t="shared" si="46"/>
        <v>1662.7993242166597</v>
      </c>
      <c r="CX63" s="95">
        <f>+CX61-CX62</f>
        <v>173973320.49145681</v>
      </c>
      <c r="CY63" s="95">
        <f t="shared" si="48"/>
        <v>1638.5525829193011</v>
      </c>
      <c r="CZ63" s="92">
        <f t="shared" si="49"/>
        <v>1284809734.6330447</v>
      </c>
      <c r="DA63" s="96">
        <f t="shared" si="50"/>
        <v>1659.4742041197796</v>
      </c>
      <c r="DB63" s="94">
        <f>+DB61-DB62</f>
        <v>696646456.62741256</v>
      </c>
      <c r="DC63" s="95">
        <f t="shared" si="52"/>
        <v>232.74838894226633</v>
      </c>
      <c r="DD63" s="92">
        <f>+DD61-DD62</f>
        <v>617926711.16169202</v>
      </c>
      <c r="DE63" s="95">
        <f t="shared" si="54"/>
        <v>450.32810159214387</v>
      </c>
      <c r="DF63" s="92">
        <f>+DF61-DF62</f>
        <v>1314573167.7891047</v>
      </c>
      <c r="DG63" s="96">
        <f t="shared" si="56"/>
        <v>301.14146034746619</v>
      </c>
      <c r="DH63" s="225"/>
      <c r="DI63" s="237" t="s">
        <v>63</v>
      </c>
      <c r="DJ63" s="94">
        <f>+DJ61-DJ62</f>
        <v>1284809734.6330454</v>
      </c>
      <c r="DK63" s="92">
        <f t="shared" ref="DK63:DL63" si="90">+DK61-DK62</f>
        <v>1314573167.7891047</v>
      </c>
      <c r="DL63" s="93">
        <f t="shared" si="90"/>
        <v>2599382902.4221501</v>
      </c>
      <c r="DM63" s="340"/>
      <c r="DN63" s="341"/>
      <c r="DO63" s="342"/>
      <c r="DP63" s="342"/>
    </row>
    <row r="64" spans="1:120" s="100" customFormat="1" ht="15.6">
      <c r="A64" s="73"/>
      <c r="B64" s="99" t="s">
        <v>64</v>
      </c>
      <c r="C64" s="82"/>
      <c r="D64" s="83"/>
      <c r="E64" s="87"/>
      <c r="F64" s="87"/>
      <c r="G64" s="87"/>
      <c r="H64" s="87"/>
      <c r="I64" s="88"/>
      <c r="J64" s="86"/>
      <c r="K64" s="87"/>
      <c r="L64" s="87"/>
      <c r="M64" s="87"/>
      <c r="N64" s="87"/>
      <c r="O64" s="88"/>
      <c r="P64" s="186"/>
      <c r="Q64" s="187"/>
      <c r="R64" s="188"/>
      <c r="S64" s="79"/>
      <c r="T64" s="83"/>
      <c r="U64" s="87"/>
      <c r="V64" s="87"/>
      <c r="W64" s="87"/>
      <c r="X64" s="87"/>
      <c r="Y64" s="88"/>
      <c r="Z64" s="86"/>
      <c r="AA64" s="87"/>
      <c r="AB64" s="87"/>
      <c r="AC64" s="87"/>
      <c r="AD64" s="87"/>
      <c r="AE64" s="88"/>
      <c r="AF64" s="186"/>
      <c r="AG64" s="187"/>
      <c r="AH64" s="188"/>
      <c r="AI64" s="81"/>
      <c r="AJ64" s="83"/>
      <c r="AK64" s="87"/>
      <c r="AL64" s="87"/>
      <c r="AM64" s="87"/>
      <c r="AN64" s="87"/>
      <c r="AO64" s="88"/>
      <c r="AP64" s="86">
        <v>0</v>
      </c>
      <c r="AQ64" s="87"/>
      <c r="AR64" s="87"/>
      <c r="AS64" s="87"/>
      <c r="AT64" s="87"/>
      <c r="AU64" s="88"/>
      <c r="AV64" s="186"/>
      <c r="AW64" s="187"/>
      <c r="AX64" s="188"/>
      <c r="AY64" s="81"/>
      <c r="AZ64" s="83"/>
      <c r="BA64" s="87"/>
      <c r="BB64" s="87"/>
      <c r="BC64" s="87"/>
      <c r="BD64" s="87"/>
      <c r="BE64" s="88"/>
      <c r="BF64" s="86"/>
      <c r="BG64" s="87"/>
      <c r="BH64" s="87"/>
      <c r="BI64" s="87"/>
      <c r="BJ64" s="87"/>
      <c r="BK64" s="88"/>
      <c r="BL64" s="186"/>
      <c r="BM64" s="187"/>
      <c r="BN64" s="188"/>
      <c r="BO64" s="81"/>
      <c r="BP64" s="83"/>
      <c r="BQ64" s="87"/>
      <c r="BR64" s="87"/>
      <c r="BS64" s="87"/>
      <c r="BT64" s="87"/>
      <c r="BU64" s="88"/>
      <c r="BV64" s="86"/>
      <c r="BW64" s="87"/>
      <c r="BX64" s="87"/>
      <c r="BY64" s="87"/>
      <c r="BZ64" s="87"/>
      <c r="CA64" s="88"/>
      <c r="CB64" s="186"/>
      <c r="CC64" s="187"/>
      <c r="CD64" s="188"/>
      <c r="CE64" s="81"/>
      <c r="CF64" s="83"/>
      <c r="CG64" s="87"/>
      <c r="CH64" s="87"/>
      <c r="CI64" s="87"/>
      <c r="CJ64" s="87"/>
      <c r="CK64" s="88"/>
      <c r="CL64" s="86"/>
      <c r="CM64" s="87"/>
      <c r="CN64" s="87"/>
      <c r="CO64" s="87"/>
      <c r="CP64" s="87"/>
      <c r="CQ64" s="88"/>
      <c r="CR64" s="186"/>
      <c r="CS64" s="187"/>
      <c r="CT64" s="188"/>
      <c r="CU64" s="81"/>
      <c r="CV64" s="86"/>
      <c r="CW64" s="87"/>
      <c r="CX64" s="87"/>
      <c r="CY64" s="87"/>
      <c r="CZ64" s="84"/>
      <c r="DA64" s="88"/>
      <c r="DB64" s="98"/>
      <c r="DC64" s="87"/>
      <c r="DD64" s="87"/>
      <c r="DE64" s="87"/>
      <c r="DF64" s="87"/>
      <c r="DG64" s="88"/>
      <c r="DH64" s="224"/>
      <c r="DI64" s="239" t="s">
        <v>64</v>
      </c>
      <c r="DJ64" s="86"/>
      <c r="DK64" s="84"/>
      <c r="DL64" s="85"/>
      <c r="DM64"/>
    </row>
    <row r="65" spans="1:120" s="100" customFormat="1" ht="15.6">
      <c r="A65" s="73"/>
      <c r="B65" s="72" t="s">
        <v>65</v>
      </c>
      <c r="C65" s="82"/>
      <c r="D65" s="83"/>
      <c r="E65" s="87"/>
      <c r="F65" s="87"/>
      <c r="G65" s="87"/>
      <c r="H65" s="87"/>
      <c r="I65" s="88"/>
      <c r="J65" s="86"/>
      <c r="K65" s="87"/>
      <c r="L65" s="87"/>
      <c r="M65" s="87"/>
      <c r="N65" s="87"/>
      <c r="O65" s="88"/>
      <c r="P65" s="186"/>
      <c r="Q65" s="187"/>
      <c r="R65" s="188"/>
      <c r="S65" s="79"/>
      <c r="T65" s="83"/>
      <c r="U65" s="87"/>
      <c r="V65" s="87"/>
      <c r="W65" s="87"/>
      <c r="X65" s="87"/>
      <c r="Y65" s="88"/>
      <c r="Z65" s="86"/>
      <c r="AA65" s="87"/>
      <c r="AB65" s="87"/>
      <c r="AC65" s="87"/>
      <c r="AD65" s="87"/>
      <c r="AE65" s="88"/>
      <c r="AF65" s="186"/>
      <c r="AG65" s="187"/>
      <c r="AH65" s="188"/>
      <c r="AI65" s="81"/>
      <c r="AJ65" s="83"/>
      <c r="AK65" s="87"/>
      <c r="AL65" s="87"/>
      <c r="AM65" s="87"/>
      <c r="AN65" s="87"/>
      <c r="AO65" s="88"/>
      <c r="AP65" s="86">
        <v>0</v>
      </c>
      <c r="AQ65" s="87"/>
      <c r="AR65" s="87"/>
      <c r="AS65" s="87"/>
      <c r="AT65" s="87"/>
      <c r="AU65" s="88"/>
      <c r="AV65" s="186"/>
      <c r="AW65" s="187"/>
      <c r="AX65" s="188"/>
      <c r="AY65" s="81"/>
      <c r="AZ65" s="83"/>
      <c r="BA65" s="87"/>
      <c r="BB65" s="87"/>
      <c r="BC65" s="87"/>
      <c r="BD65" s="87"/>
      <c r="BE65" s="88"/>
      <c r="BF65" s="86"/>
      <c r="BG65" s="87"/>
      <c r="BH65" s="87"/>
      <c r="BI65" s="87"/>
      <c r="BJ65" s="87"/>
      <c r="BK65" s="88"/>
      <c r="BL65" s="186"/>
      <c r="BM65" s="187"/>
      <c r="BN65" s="188"/>
      <c r="BO65" s="81"/>
      <c r="BP65" s="83"/>
      <c r="BQ65" s="87"/>
      <c r="BR65" s="87"/>
      <c r="BS65" s="87"/>
      <c r="BT65" s="87"/>
      <c r="BU65" s="88"/>
      <c r="BV65" s="86"/>
      <c r="BW65" s="87"/>
      <c r="BX65" s="87"/>
      <c r="BY65" s="87"/>
      <c r="BZ65" s="87"/>
      <c r="CA65" s="88"/>
      <c r="CB65" s="186"/>
      <c r="CC65" s="187"/>
      <c r="CD65" s="188"/>
      <c r="CE65" s="81"/>
      <c r="CF65" s="83"/>
      <c r="CG65" s="87"/>
      <c r="CH65" s="87"/>
      <c r="CI65" s="87"/>
      <c r="CJ65" s="87"/>
      <c r="CK65" s="88"/>
      <c r="CL65" s="86"/>
      <c r="CM65" s="87"/>
      <c r="CN65" s="87"/>
      <c r="CO65" s="87"/>
      <c r="CP65" s="87"/>
      <c r="CQ65" s="88"/>
      <c r="CR65" s="186"/>
      <c r="CS65" s="187"/>
      <c r="CT65" s="188"/>
      <c r="CU65" s="81"/>
      <c r="CV65" s="86"/>
      <c r="CW65" s="87"/>
      <c r="CX65" s="87"/>
      <c r="CY65" s="87"/>
      <c r="CZ65" s="84"/>
      <c r="DA65" s="88"/>
      <c r="DB65" s="98"/>
      <c r="DC65" s="87"/>
      <c r="DD65" s="87"/>
      <c r="DE65" s="87"/>
      <c r="DF65" s="87"/>
      <c r="DG65" s="88"/>
      <c r="DH65" s="224"/>
      <c r="DI65" s="236" t="s">
        <v>65</v>
      </c>
      <c r="DJ65" s="86"/>
      <c r="DK65" s="84"/>
      <c r="DL65" s="85"/>
      <c r="DM65"/>
      <c r="DO65" s="107"/>
      <c r="DP65" s="107"/>
    </row>
    <row r="66" spans="1:120" s="100" customFormat="1" ht="15.6">
      <c r="A66" s="73">
        <v>52</v>
      </c>
      <c r="B66" s="73" t="s">
        <v>66</v>
      </c>
      <c r="C66" s="82"/>
      <c r="D66" s="83">
        <v>53026.826165897022</v>
      </c>
      <c r="E66" s="87">
        <v>0.52255019527476199</v>
      </c>
      <c r="F66" s="84">
        <v>5486.7479573464288</v>
      </c>
      <c r="G66" s="87">
        <v>0.36888180431265488</v>
      </c>
      <c r="H66" s="84">
        <v>58513.574123243452</v>
      </c>
      <c r="I66" s="88">
        <v>0.50290564003097049</v>
      </c>
      <c r="J66" s="86">
        <v>32202.062980500719</v>
      </c>
      <c r="K66" s="87">
        <v>0.12243571768778884</v>
      </c>
      <c r="L66" s="84">
        <v>38848.894129050794</v>
      </c>
      <c r="M66" s="87">
        <v>0.18080101143965818</v>
      </c>
      <c r="N66" s="84">
        <v>71050.957109551513</v>
      </c>
      <c r="O66" s="88">
        <v>0.14867856171814339</v>
      </c>
      <c r="P66" s="177">
        <f t="shared" ref="P66:P73" si="91">+D66+J66</f>
        <v>85228.889146397734</v>
      </c>
      <c r="Q66" s="178">
        <f t="shared" ref="Q66:Q73" si="92">+F66+L66</f>
        <v>44335.642086397223</v>
      </c>
      <c r="R66" s="179">
        <f t="shared" ref="R66:R73" si="93">+P66+Q66</f>
        <v>129564.53123279495</v>
      </c>
      <c r="S66" s="79"/>
      <c r="T66" s="83">
        <v>2086017.2441115309</v>
      </c>
      <c r="U66" s="87">
        <v>11.019753215097523</v>
      </c>
      <c r="V66" s="84">
        <v>439614.4194649618</v>
      </c>
      <c r="W66" s="87">
        <v>14.238984889063996</v>
      </c>
      <c r="X66" s="84">
        <v>2525631.6635764926</v>
      </c>
      <c r="Y66" s="88">
        <v>11.47117555173452</v>
      </c>
      <c r="Z66" s="86">
        <v>1697309.8770578154</v>
      </c>
      <c r="AA66" s="87">
        <v>1.9552072565278722</v>
      </c>
      <c r="AB66" s="84">
        <v>563047.9900360232</v>
      </c>
      <c r="AC66" s="87">
        <v>2.0279129045522337</v>
      </c>
      <c r="AD66" s="84">
        <v>2260357.8670938388</v>
      </c>
      <c r="AE66" s="88">
        <v>1.9728260372655775</v>
      </c>
      <c r="AF66" s="177">
        <f t="shared" ref="AF66:AF73" si="94">+T66+Z66</f>
        <v>3783327.1211693464</v>
      </c>
      <c r="AG66" s="178">
        <f t="shared" ref="AG66:AG73" si="95">+V66+AB66</f>
        <v>1002662.4095009849</v>
      </c>
      <c r="AH66" s="179">
        <f t="shared" ref="AH66:AH73" si="96">+AF66+AG66</f>
        <v>4785989.5306703318</v>
      </c>
      <c r="AI66" s="81"/>
      <c r="AJ66" s="83">
        <v>2497346.8660874628</v>
      </c>
      <c r="AK66" s="87">
        <v>39.640426445832745</v>
      </c>
      <c r="AL66" s="84">
        <v>451105.91168196977</v>
      </c>
      <c r="AM66" s="87">
        <v>39.671613022774579</v>
      </c>
      <c r="AN66" s="84">
        <v>2948452.7777694324</v>
      </c>
      <c r="AO66" s="88">
        <v>39.645194736784937</v>
      </c>
      <c r="AP66" s="86">
        <v>180988.87515439713</v>
      </c>
      <c r="AQ66" s="87">
        <v>1.5087058105782376</v>
      </c>
      <c r="AR66" s="84">
        <v>310442.69880304544</v>
      </c>
      <c r="AS66" s="87">
        <v>2.8170843811528625</v>
      </c>
      <c r="AT66" s="84">
        <v>491431.57395744254</v>
      </c>
      <c r="AU66" s="88">
        <v>2.1351458486265931</v>
      </c>
      <c r="AV66" s="177">
        <f t="shared" ref="AV66:AV73" si="97">+AJ66+AP66</f>
        <v>2678335.7412418597</v>
      </c>
      <c r="AW66" s="178">
        <f t="shared" ref="AW66:AW73" si="98">+AL66+AR66</f>
        <v>761548.6104850152</v>
      </c>
      <c r="AX66" s="179">
        <f t="shared" ref="AX66:AX73" si="99">+AV66+AW66</f>
        <v>3439884.3517268747</v>
      </c>
      <c r="AY66" s="81"/>
      <c r="AZ66" s="83">
        <v>1557429.8075211048</v>
      </c>
      <c r="BA66" s="87">
        <v>14.240139413555074</v>
      </c>
      <c r="BB66" s="84">
        <v>241174.2724788941</v>
      </c>
      <c r="BC66" s="87">
        <v>13.06752668394528</v>
      </c>
      <c r="BD66" s="84">
        <v>1798604.0799999989</v>
      </c>
      <c r="BE66" s="88">
        <v>14.070831840406798</v>
      </c>
      <c r="BF66" s="86">
        <v>987424.1458346569</v>
      </c>
      <c r="BG66" s="87">
        <v>1.8563325935657049</v>
      </c>
      <c r="BH66" s="84">
        <v>708782.05416534247</v>
      </c>
      <c r="BI66" s="87">
        <v>3.4050358823644773</v>
      </c>
      <c r="BJ66" s="84">
        <v>1696206.1999999993</v>
      </c>
      <c r="BK66" s="88">
        <v>2.2919258619687888</v>
      </c>
      <c r="BL66" s="177">
        <f t="shared" ref="BL66:BL73" si="100">+AZ66+BF66</f>
        <v>2544853.9533557617</v>
      </c>
      <c r="BM66" s="178">
        <f t="shared" ref="BM66:BM73" si="101">+BB66+BH66</f>
        <v>949956.32664423657</v>
      </c>
      <c r="BN66" s="179">
        <f t="shared" ref="BN66:BN73" si="102">+BL66+BM66</f>
        <v>3494810.2799999984</v>
      </c>
      <c r="BO66" s="81"/>
      <c r="BP66" s="83">
        <v>591481.39000000013</v>
      </c>
      <c r="BQ66" s="87">
        <v>7.5092537483971729</v>
      </c>
      <c r="BR66" s="84">
        <v>77121.410000000033</v>
      </c>
      <c r="BS66" s="87">
        <v>6.8255075670413339</v>
      </c>
      <c r="BT66" s="84">
        <v>668602.80000000016</v>
      </c>
      <c r="BU66" s="88">
        <v>7.4234761175138253</v>
      </c>
      <c r="BV66" s="86">
        <v>1126609.18</v>
      </c>
      <c r="BW66" s="87">
        <v>1.6925685637923082</v>
      </c>
      <c r="BX66" s="84">
        <v>1006111.1599999998</v>
      </c>
      <c r="BY66" s="87">
        <v>2.894809081675811</v>
      </c>
      <c r="BZ66" s="84">
        <v>2132720.34</v>
      </c>
      <c r="CA66" s="88">
        <v>2.104980901677691</v>
      </c>
      <c r="CB66" s="177">
        <f t="shared" ref="CB66:CB73" si="103">+BP66+BV66</f>
        <v>1718090.57</v>
      </c>
      <c r="CC66" s="178">
        <f t="shared" ref="CC66:CC73" si="104">+BR66+BX66</f>
        <v>1083232.5699999998</v>
      </c>
      <c r="CD66" s="179">
        <f t="shared" ref="CD66:CD73" si="105">+CB66+CC66</f>
        <v>2801323.1399999997</v>
      </c>
      <c r="CE66" s="81"/>
      <c r="CF66" s="83">
        <v>1452142.4505833655</v>
      </c>
      <c r="CG66" s="87">
        <v>11.512057543410672</v>
      </c>
      <c r="CH66" s="84">
        <v>156750.66750385752</v>
      </c>
      <c r="CI66" s="87">
        <v>8.1213754470678996</v>
      </c>
      <c r="CJ66" s="84">
        <v>1608893.118087223</v>
      </c>
      <c r="CK66" s="88">
        <v>11.062094292482385</v>
      </c>
      <c r="CL66" s="86">
        <v>946771.78079837433</v>
      </c>
      <c r="CM66" s="87">
        <v>1.7387400568548479</v>
      </c>
      <c r="CN66" s="84">
        <v>599097.96801664087</v>
      </c>
      <c r="CO66" s="87">
        <v>2.8029810982550476</v>
      </c>
      <c r="CP66" s="84">
        <v>1545869.7488150152</v>
      </c>
      <c r="CQ66" s="88">
        <v>2.0387282180792337</v>
      </c>
      <c r="CR66" s="177">
        <f t="shared" ref="CR66:CR73" si="106">+CF66+CL66</f>
        <v>2398914.23138174</v>
      </c>
      <c r="CS66" s="178">
        <f t="shared" ref="CS66:CS73" si="107">+CH66+CN66</f>
        <v>755848.63552049838</v>
      </c>
      <c r="CT66" s="179">
        <f t="shared" ref="CT66:CT73" si="108">+CR66+CS66</f>
        <v>3154762.8669022382</v>
      </c>
      <c r="CU66" s="81"/>
      <c r="CV66" s="86">
        <f t="shared" ref="CV66:CV72" si="109">+D66+T66+AJ66+AZ66+BP66+CF66</f>
        <v>8237444.5844693622</v>
      </c>
      <c r="CW66" s="87">
        <f>+CV66/$CV$111</f>
        <v>12.330544006259037</v>
      </c>
      <c r="CX66" s="87">
        <f t="shared" ref="CX66:CX72" si="110">+F66+V66+AL66+BB66+BR66+CH66</f>
        <v>1371253.4290870298</v>
      </c>
      <c r="CY66" s="87">
        <f t="shared" ref="CY66:CY73" si="111">+CX66/$CX$111</f>
        <v>12.915031119256225</v>
      </c>
      <c r="CZ66" s="84">
        <f t="shared" ref="CZ66:CZ73" si="112">+CV66+CX66</f>
        <v>9608698.013556391</v>
      </c>
      <c r="DA66" s="88">
        <f t="shared" ref="DA66:DA73" si="113">+CZ66/$CZ$111</f>
        <v>12.41069868857117</v>
      </c>
      <c r="DB66" s="86">
        <f t="shared" ref="DB66:DB72" si="114">+J66+Z66+AP66+BF66+BV66+CL66</f>
        <v>4971305.9218257451</v>
      </c>
      <c r="DC66" s="87">
        <f t="shared" ref="DC66:DC102" si="115">+DB66/$DB$111</f>
        <v>1.6609048007588199</v>
      </c>
      <c r="DD66" s="84">
        <f t="shared" ref="DD66:DD72" si="116">+L66+AB66+AR66+BH66+BX66+CN66</f>
        <v>3226330.7651501023</v>
      </c>
      <c r="DE66" s="87">
        <f t="shared" ref="DE66:DE73" si="117">+DD66/$DD$111</f>
        <v>2.3512616987327388</v>
      </c>
      <c r="DF66" s="84">
        <f t="shared" ref="DF66:DF72" si="118">+DB66+DD66</f>
        <v>8197636.6869758479</v>
      </c>
      <c r="DG66" s="88">
        <f t="shared" ref="DG66:DG73" si="119">+DF66/$DF$111</f>
        <v>1.8779086199254553</v>
      </c>
      <c r="DH66" s="224"/>
      <c r="DI66" s="237" t="s">
        <v>66</v>
      </c>
      <c r="DJ66" s="86">
        <f t="shared" ref="DJ66:DJ72" si="120">+CZ66</f>
        <v>9608698.013556391</v>
      </c>
      <c r="DK66" s="84">
        <f t="shared" ref="DK66:DK72" si="121">+DF66</f>
        <v>8197636.6869758479</v>
      </c>
      <c r="DL66" s="85">
        <f t="shared" ref="DL66:DL72" si="122">+DJ66+DK66</f>
        <v>17806334.700532239</v>
      </c>
      <c r="DM66" s="337"/>
      <c r="DN66" s="338"/>
      <c r="DO66" s="339"/>
      <c r="DP66" s="339"/>
    </row>
    <row r="67" spans="1:120" s="100" customFormat="1" ht="15.6">
      <c r="A67" s="73">
        <v>53</v>
      </c>
      <c r="B67" s="73" t="s">
        <v>67</v>
      </c>
      <c r="C67" s="82"/>
      <c r="D67" s="83">
        <v>2946859.5258774273</v>
      </c>
      <c r="E67" s="87">
        <v>29.039679197034079</v>
      </c>
      <c r="F67" s="84">
        <v>304915.01478158135</v>
      </c>
      <c r="G67" s="87">
        <v>20.499866530965534</v>
      </c>
      <c r="H67" s="84">
        <v>3251774.5406590085</v>
      </c>
      <c r="I67" s="88">
        <v>27.947972433919851</v>
      </c>
      <c r="J67" s="86">
        <v>240135.80690407573</v>
      </c>
      <c r="K67" s="87">
        <v>0.91302224576854185</v>
      </c>
      <c r="L67" s="84">
        <v>289702.26363011618</v>
      </c>
      <c r="M67" s="87">
        <v>1.3482613457847554</v>
      </c>
      <c r="N67" s="84">
        <v>529838.07053419191</v>
      </c>
      <c r="O67" s="88">
        <v>1.1087192273719548</v>
      </c>
      <c r="P67" s="177">
        <f t="shared" si="91"/>
        <v>3186995.332781503</v>
      </c>
      <c r="Q67" s="178">
        <f t="shared" si="92"/>
        <v>594617.2784116976</v>
      </c>
      <c r="R67" s="179">
        <f t="shared" si="93"/>
        <v>3781612.6111932006</v>
      </c>
      <c r="S67" s="79"/>
      <c r="T67" s="83">
        <v>1905838.0739207473</v>
      </c>
      <c r="U67" s="87">
        <v>10.067925038409003</v>
      </c>
      <c r="V67" s="84">
        <v>380165.04965146998</v>
      </c>
      <c r="W67" s="87">
        <v>12.313436861160522</v>
      </c>
      <c r="X67" s="84">
        <v>2286003.1235722173</v>
      </c>
      <c r="Y67" s="88">
        <v>10.382805822594232</v>
      </c>
      <c r="Z67" s="86">
        <v>946585.83345250087</v>
      </c>
      <c r="AA67" s="87">
        <v>1.0904146116801103</v>
      </c>
      <c r="AB67" s="84">
        <v>355400.01909075119</v>
      </c>
      <c r="AC67" s="87">
        <v>1.2800334922537131</v>
      </c>
      <c r="AD67" s="84">
        <v>1301985.8525432521</v>
      </c>
      <c r="AE67" s="88">
        <v>1.1363650099137657</v>
      </c>
      <c r="AF67" s="177">
        <f t="shared" si="94"/>
        <v>2852423.9073732481</v>
      </c>
      <c r="AG67" s="178">
        <f t="shared" si="95"/>
        <v>735565.06874222122</v>
      </c>
      <c r="AH67" s="179">
        <f t="shared" si="96"/>
        <v>3587988.9761154694</v>
      </c>
      <c r="AI67" s="81"/>
      <c r="AJ67" s="83">
        <v>579522.33029349032</v>
      </c>
      <c r="AK67" s="87">
        <v>9.1987671475157189</v>
      </c>
      <c r="AL67" s="84">
        <v>104992.23328603848</v>
      </c>
      <c r="AM67" s="87">
        <v>9.2333333291740818</v>
      </c>
      <c r="AN67" s="84">
        <v>684514.56357952883</v>
      </c>
      <c r="AO67" s="88">
        <v>9.2040521652193572</v>
      </c>
      <c r="AP67" s="86">
        <v>146940.88918382727</v>
      </c>
      <c r="AQ67" s="87">
        <v>1.2248850827657467</v>
      </c>
      <c r="AR67" s="84">
        <v>244963.82289228082</v>
      </c>
      <c r="AS67" s="87">
        <v>2.2229022041041815</v>
      </c>
      <c r="AT67" s="84">
        <v>391904.71207610809</v>
      </c>
      <c r="AU67" s="88">
        <v>1.7027268156745787</v>
      </c>
      <c r="AV67" s="177">
        <f t="shared" si="97"/>
        <v>726463.21947731753</v>
      </c>
      <c r="AW67" s="178">
        <f t="shared" si="98"/>
        <v>349956.05617831927</v>
      </c>
      <c r="AX67" s="179">
        <f t="shared" si="99"/>
        <v>1076419.2756556368</v>
      </c>
      <c r="AY67" s="81"/>
      <c r="AZ67" s="83">
        <v>695017.43803077971</v>
      </c>
      <c r="BA67" s="87">
        <v>6.3547937535387513</v>
      </c>
      <c r="BB67" s="84">
        <v>110372.18996922026</v>
      </c>
      <c r="BC67" s="87">
        <v>5.9802877096456575</v>
      </c>
      <c r="BD67" s="84">
        <v>805389.62800000003</v>
      </c>
      <c r="BE67" s="88">
        <v>6.3007207353804029</v>
      </c>
      <c r="BF67" s="86">
        <v>289202.20696856186</v>
      </c>
      <c r="BG67" s="87">
        <v>0.54369288536394789</v>
      </c>
      <c r="BH67" s="84">
        <v>213784.59303143778</v>
      </c>
      <c r="BI67" s="87">
        <v>1.0270353292535817</v>
      </c>
      <c r="BJ67" s="84">
        <v>502986.79999999964</v>
      </c>
      <c r="BK67" s="88">
        <v>0.67963933580063696</v>
      </c>
      <c r="BL67" s="177">
        <f t="shared" si="100"/>
        <v>984219.64499934157</v>
      </c>
      <c r="BM67" s="178">
        <f t="shared" si="101"/>
        <v>324156.78300065803</v>
      </c>
      <c r="BN67" s="179">
        <f t="shared" si="102"/>
        <v>1308376.4279999996</v>
      </c>
      <c r="BO67" s="81"/>
      <c r="BP67" s="83">
        <v>230760.01</v>
      </c>
      <c r="BQ67" s="87">
        <v>2.9296534081531607</v>
      </c>
      <c r="BR67" s="84">
        <v>30000.339999999967</v>
      </c>
      <c r="BS67" s="87">
        <v>2.655132312594032</v>
      </c>
      <c r="BT67" s="84">
        <v>260760.34999999998</v>
      </c>
      <c r="BU67" s="88">
        <v>2.8952140652410452</v>
      </c>
      <c r="BV67" s="86">
        <v>468938.43999999994</v>
      </c>
      <c r="BW67" s="87">
        <v>0.70451268815136536</v>
      </c>
      <c r="BX67" s="84">
        <v>419332.43</v>
      </c>
      <c r="BY67" s="87">
        <v>1.2065141257405261</v>
      </c>
      <c r="BZ67" s="84">
        <v>888270.86999999988</v>
      </c>
      <c r="CA67" s="88">
        <v>0.87671748695688212</v>
      </c>
      <c r="CB67" s="177">
        <f t="shared" si="103"/>
        <v>699698.45</v>
      </c>
      <c r="CC67" s="178">
        <f t="shared" si="104"/>
        <v>449332.76999999996</v>
      </c>
      <c r="CD67" s="179">
        <f t="shared" si="105"/>
        <v>1149031.22</v>
      </c>
      <c r="CE67" s="81"/>
      <c r="CF67" s="83">
        <v>1452142.4505833655</v>
      </c>
      <c r="CG67" s="87">
        <v>11.512057543410672</v>
      </c>
      <c r="CH67" s="84">
        <v>156750.66750385752</v>
      </c>
      <c r="CI67" s="87">
        <v>8.1213754470678996</v>
      </c>
      <c r="CJ67" s="84">
        <v>1608893.118087223</v>
      </c>
      <c r="CK67" s="88">
        <v>11.062094292482385</v>
      </c>
      <c r="CL67" s="86">
        <v>946771.78079837433</v>
      </c>
      <c r="CM67" s="87">
        <v>1.7387400568548479</v>
      </c>
      <c r="CN67" s="84">
        <v>599097.96801664087</v>
      </c>
      <c r="CO67" s="87">
        <v>2.8029810982550476</v>
      </c>
      <c r="CP67" s="84">
        <v>1545869.7488150152</v>
      </c>
      <c r="CQ67" s="88">
        <v>2.0387282180792337</v>
      </c>
      <c r="CR67" s="177">
        <f t="shared" si="106"/>
        <v>2398914.23138174</v>
      </c>
      <c r="CS67" s="178">
        <f t="shared" si="107"/>
        <v>755848.63552049838</v>
      </c>
      <c r="CT67" s="179">
        <f t="shared" si="108"/>
        <v>3154762.8669022382</v>
      </c>
      <c r="CU67" s="81"/>
      <c r="CV67" s="86">
        <f t="shared" si="109"/>
        <v>7810139.82870581</v>
      </c>
      <c r="CW67" s="87">
        <f t="shared" ref="CW67:CW102" si="123">+CV67/$CV$111</f>
        <v>11.690916019570048</v>
      </c>
      <c r="CX67" s="87">
        <f t="shared" si="110"/>
        <v>1087195.4951921673</v>
      </c>
      <c r="CY67" s="87">
        <f t="shared" si="111"/>
        <v>10.239656182643442</v>
      </c>
      <c r="CZ67" s="84">
        <f t="shared" si="112"/>
        <v>8897335.3238979764</v>
      </c>
      <c r="DA67" s="88">
        <f t="shared" si="113"/>
        <v>11.491894914408793</v>
      </c>
      <c r="DB67" s="86">
        <f t="shared" si="114"/>
        <v>3038574.9573073396</v>
      </c>
      <c r="DC67" s="87">
        <f t="shared" si="115"/>
        <v>1.0151826931229815</v>
      </c>
      <c r="DD67" s="84">
        <f t="shared" si="116"/>
        <v>2122281.0966612268</v>
      </c>
      <c r="DE67" s="87">
        <f t="shared" si="117"/>
        <v>1.5466604696657316</v>
      </c>
      <c r="DF67" s="84">
        <f t="shared" si="118"/>
        <v>5160856.0539685665</v>
      </c>
      <c r="DG67" s="88">
        <f t="shared" si="119"/>
        <v>1.18224513234891</v>
      </c>
      <c r="DH67" s="224"/>
      <c r="DI67" s="237" t="s">
        <v>67</v>
      </c>
      <c r="DJ67" s="86">
        <f t="shared" si="120"/>
        <v>8897335.3238979764</v>
      </c>
      <c r="DK67" s="84">
        <f t="shared" si="121"/>
        <v>5160856.0539685665</v>
      </c>
      <c r="DL67" s="85">
        <f t="shared" si="122"/>
        <v>14058191.377866544</v>
      </c>
      <c r="DM67" s="337"/>
      <c r="DN67" s="338"/>
      <c r="DO67" s="339"/>
      <c r="DP67" s="339"/>
    </row>
    <row r="68" spans="1:120" s="100" customFormat="1" ht="15.6">
      <c r="A68" s="73">
        <v>54</v>
      </c>
      <c r="B68" s="73" t="s">
        <v>68</v>
      </c>
      <c r="C68" s="82"/>
      <c r="D68" s="83">
        <v>221689.17059697545</v>
      </c>
      <c r="E68" s="87">
        <v>2.1846247977076132</v>
      </c>
      <c r="F68" s="84">
        <v>22938.438746708318</v>
      </c>
      <c r="G68" s="87">
        <v>1.5421835919529594</v>
      </c>
      <c r="H68" s="84">
        <v>244627.60934368378</v>
      </c>
      <c r="I68" s="88">
        <v>2.1024968358130467</v>
      </c>
      <c r="J68" s="86">
        <v>10265.906305551249</v>
      </c>
      <c r="K68" s="87">
        <v>3.9032083348102931E-2</v>
      </c>
      <c r="L68" s="84">
        <v>12384.893087272452</v>
      </c>
      <c r="M68" s="87">
        <v>5.7638737136572422E-2</v>
      </c>
      <c r="N68" s="84">
        <v>22650.799392823701</v>
      </c>
      <c r="O68" s="88">
        <v>4.7398211262638976E-2</v>
      </c>
      <c r="P68" s="177">
        <f t="shared" si="91"/>
        <v>231955.07690252669</v>
      </c>
      <c r="Q68" s="178">
        <f t="shared" si="92"/>
        <v>35323.331833980774</v>
      </c>
      <c r="R68" s="179">
        <f t="shared" si="93"/>
        <v>267278.40873650747</v>
      </c>
      <c r="S68" s="79"/>
      <c r="T68" s="83">
        <v>2035618.0227437457</v>
      </c>
      <c r="U68" s="87">
        <v>10.753510458344756</v>
      </c>
      <c r="V68" s="84">
        <v>431167.77999830461</v>
      </c>
      <c r="W68" s="87">
        <v>13.965400660695233</v>
      </c>
      <c r="X68" s="84">
        <v>2466785.8027420505</v>
      </c>
      <c r="Y68" s="88">
        <v>11.203903324410236</v>
      </c>
      <c r="Z68" s="86">
        <v>1308019.2128102451</v>
      </c>
      <c r="AA68" s="87">
        <v>1.5067659071174733</v>
      </c>
      <c r="AB68" s="84">
        <v>486464.82103736314</v>
      </c>
      <c r="AC68" s="87">
        <v>1.7520856226291581</v>
      </c>
      <c r="AD68" s="84">
        <v>1794484.0338476081</v>
      </c>
      <c r="AE68" s="88">
        <v>1.5662143048098824</v>
      </c>
      <c r="AF68" s="177">
        <f t="shared" si="94"/>
        <v>3343637.235553991</v>
      </c>
      <c r="AG68" s="178">
        <f t="shared" si="95"/>
        <v>917632.60103566782</v>
      </c>
      <c r="AH68" s="179">
        <f t="shared" si="96"/>
        <v>4261269.8365896586</v>
      </c>
      <c r="AI68" s="81"/>
      <c r="AJ68" s="83">
        <v>77944.496193875617</v>
      </c>
      <c r="AK68" s="87">
        <v>1.237214225299613</v>
      </c>
      <c r="AL68" s="84">
        <v>14227.167414145886</v>
      </c>
      <c r="AM68" s="87">
        <v>1.251179967825687</v>
      </c>
      <c r="AN68" s="84">
        <v>92171.66360802151</v>
      </c>
      <c r="AO68" s="88">
        <v>1.2393495261327871</v>
      </c>
      <c r="AP68" s="86">
        <v>39971.88877790331</v>
      </c>
      <c r="AQ68" s="87">
        <v>0.3332018103740596</v>
      </c>
      <c r="AR68" s="84">
        <v>67866.41965737252</v>
      </c>
      <c r="AS68" s="87">
        <v>0.61584772828831691</v>
      </c>
      <c r="AT68" s="84">
        <v>107838.30843527583</v>
      </c>
      <c r="AU68" s="88">
        <v>0.4685301652970974</v>
      </c>
      <c r="AV68" s="177">
        <f t="shared" si="97"/>
        <v>117916.38497177893</v>
      </c>
      <c r="AW68" s="178">
        <f t="shared" si="98"/>
        <v>82093.587071518414</v>
      </c>
      <c r="AX68" s="179">
        <f t="shared" si="99"/>
        <v>200009.97204329734</v>
      </c>
      <c r="AY68" s="81"/>
      <c r="AZ68" s="83">
        <v>954571.97656307009</v>
      </c>
      <c r="BA68" s="87">
        <v>8.7279940071050301</v>
      </c>
      <c r="BB68" s="84">
        <v>148852.95143692964</v>
      </c>
      <c r="BC68" s="87">
        <v>8.0652877891704406</v>
      </c>
      <c r="BD68" s="84">
        <v>1103424.9279999998</v>
      </c>
      <c r="BE68" s="88">
        <v>8.6323092352826123</v>
      </c>
      <c r="BF68" s="86">
        <v>554459.2111057213</v>
      </c>
      <c r="BG68" s="87">
        <v>1.0423693908236946</v>
      </c>
      <c r="BH68" s="84">
        <v>401706.98889427824</v>
      </c>
      <c r="BI68" s="87">
        <v>1.9298269522248988</v>
      </c>
      <c r="BJ68" s="84">
        <v>956166.19999999949</v>
      </c>
      <c r="BK68" s="88">
        <v>1.2919785590457229</v>
      </c>
      <c r="BL68" s="177">
        <f t="shared" si="100"/>
        <v>1509031.1876687915</v>
      </c>
      <c r="BM68" s="178">
        <f t="shared" si="101"/>
        <v>550559.94033120782</v>
      </c>
      <c r="BN68" s="179">
        <f t="shared" si="102"/>
        <v>2059591.1279999993</v>
      </c>
      <c r="BO68" s="81"/>
      <c r="BP68" s="83">
        <v>259850.05000000005</v>
      </c>
      <c r="BQ68" s="87">
        <v>3.298971015780721</v>
      </c>
      <c r="BR68" s="84">
        <v>39088.690000000046</v>
      </c>
      <c r="BS68" s="87">
        <v>3.4594822550668241</v>
      </c>
      <c r="BT68" s="84">
        <v>298938.74000000011</v>
      </c>
      <c r="BU68" s="88">
        <v>3.3191075433570947</v>
      </c>
      <c r="BV68" s="86">
        <v>515087.99</v>
      </c>
      <c r="BW68" s="87">
        <v>0.77384576207781908</v>
      </c>
      <c r="BX68" s="84">
        <v>514441.50000000006</v>
      </c>
      <c r="BY68" s="87">
        <v>1.4801644046875766</v>
      </c>
      <c r="BZ68" s="84">
        <v>1029529.49</v>
      </c>
      <c r="CA68" s="88">
        <v>1.0161388127258981</v>
      </c>
      <c r="CB68" s="177">
        <f t="shared" si="103"/>
        <v>774938.04</v>
      </c>
      <c r="CC68" s="178">
        <f t="shared" si="104"/>
        <v>553530.19000000006</v>
      </c>
      <c r="CD68" s="179">
        <f t="shared" si="105"/>
        <v>1328468.23</v>
      </c>
      <c r="CE68" s="81"/>
      <c r="CF68" s="83">
        <v>1452142.4505833655</v>
      </c>
      <c r="CG68" s="87">
        <v>11.512057543410672</v>
      </c>
      <c r="CH68" s="84">
        <v>156750.66750385752</v>
      </c>
      <c r="CI68" s="87">
        <v>8.1213754470678996</v>
      </c>
      <c r="CJ68" s="84">
        <v>1608893.118087223</v>
      </c>
      <c r="CK68" s="88">
        <v>11.062094292482385</v>
      </c>
      <c r="CL68" s="86">
        <v>946771.78079837433</v>
      </c>
      <c r="CM68" s="87">
        <v>1.7387400568548479</v>
      </c>
      <c r="CN68" s="84">
        <v>599097.96801664087</v>
      </c>
      <c r="CO68" s="87">
        <v>2.8029810982550476</v>
      </c>
      <c r="CP68" s="84">
        <v>1545869.7488150152</v>
      </c>
      <c r="CQ68" s="88">
        <v>2.0387282180792337</v>
      </c>
      <c r="CR68" s="177">
        <f t="shared" si="106"/>
        <v>2398914.23138174</v>
      </c>
      <c r="CS68" s="178">
        <f t="shared" si="107"/>
        <v>755848.63552049838</v>
      </c>
      <c r="CT68" s="179">
        <f t="shared" si="108"/>
        <v>3154762.8669022382</v>
      </c>
      <c r="CU68" s="81"/>
      <c r="CV68" s="86">
        <f t="shared" si="109"/>
        <v>5001816.1666810326</v>
      </c>
      <c r="CW68" s="87">
        <f t="shared" si="123"/>
        <v>7.4871659192413658</v>
      </c>
      <c r="CX68" s="87">
        <f t="shared" si="110"/>
        <v>813025.695099946</v>
      </c>
      <c r="CY68" s="87">
        <f t="shared" si="111"/>
        <v>7.6574117739575795</v>
      </c>
      <c r="CZ68" s="84">
        <f t="shared" si="112"/>
        <v>5814841.8617809787</v>
      </c>
      <c r="DA68" s="88">
        <f t="shared" si="113"/>
        <v>7.5105128880560592</v>
      </c>
      <c r="DB68" s="86">
        <f t="shared" si="114"/>
        <v>3374575.9897977952</v>
      </c>
      <c r="DC68" s="87">
        <f t="shared" si="115"/>
        <v>1.1274400630573518</v>
      </c>
      <c r="DD68" s="84">
        <f t="shared" si="116"/>
        <v>2081962.5906929271</v>
      </c>
      <c r="DE68" s="87">
        <f t="shared" si="117"/>
        <v>1.5172774442619552</v>
      </c>
      <c r="DF68" s="84">
        <f t="shared" si="118"/>
        <v>5456538.5804907223</v>
      </c>
      <c r="DG68" s="88">
        <f t="shared" si="119"/>
        <v>1.2499798693859248</v>
      </c>
      <c r="DH68" s="224"/>
      <c r="DI68" s="237" t="s">
        <v>68</v>
      </c>
      <c r="DJ68" s="86">
        <f t="shared" si="120"/>
        <v>5814841.8617809787</v>
      </c>
      <c r="DK68" s="84">
        <f t="shared" si="121"/>
        <v>5456538.5804907223</v>
      </c>
      <c r="DL68" s="85">
        <f t="shared" si="122"/>
        <v>11271380.442271702</v>
      </c>
      <c r="DM68" s="337"/>
      <c r="DN68" s="338"/>
      <c r="DO68" s="339"/>
      <c r="DP68" s="339"/>
    </row>
    <row r="69" spans="1:120" s="100" customFormat="1" ht="15.6">
      <c r="A69" s="73">
        <v>55</v>
      </c>
      <c r="B69" s="73" t="s">
        <v>69</v>
      </c>
      <c r="C69" s="82"/>
      <c r="D69" s="83">
        <v>2276963.3194224392</v>
      </c>
      <c r="E69" s="87">
        <v>22.438220674856758</v>
      </c>
      <c r="F69" s="84">
        <v>235600.06783563588</v>
      </c>
      <c r="G69" s="87">
        <v>15.839724878017741</v>
      </c>
      <c r="H69" s="84">
        <v>2512563.3872580752</v>
      </c>
      <c r="I69" s="88">
        <v>21.59468665725327</v>
      </c>
      <c r="J69" s="86">
        <v>5498.6336451675161</v>
      </c>
      <c r="K69" s="87">
        <v>2.0906398358886729E-2</v>
      </c>
      <c r="L69" s="84">
        <v>6633.607184263321</v>
      </c>
      <c r="M69" s="87">
        <v>3.0872510409796206E-2</v>
      </c>
      <c r="N69" s="84">
        <v>12132.240829430837</v>
      </c>
      <c r="O69" s="88">
        <v>2.5387471053439518E-2</v>
      </c>
      <c r="P69" s="177">
        <f t="shared" si="91"/>
        <v>2282461.9530676068</v>
      </c>
      <c r="Q69" s="178">
        <f t="shared" si="92"/>
        <v>242233.67501989921</v>
      </c>
      <c r="R69" s="179">
        <f t="shared" si="93"/>
        <v>2524695.6280875062</v>
      </c>
      <c r="S69" s="79"/>
      <c r="T69" s="83">
        <v>1694675.9590028226</v>
      </c>
      <c r="U69" s="87">
        <v>8.952424003438086</v>
      </c>
      <c r="V69" s="84">
        <v>290005.96195732488</v>
      </c>
      <c r="W69" s="87">
        <v>9.3932098839581801</v>
      </c>
      <c r="X69" s="84">
        <v>1984681.9209601474</v>
      </c>
      <c r="Y69" s="88">
        <v>9.0142339668992761</v>
      </c>
      <c r="Z69" s="86">
        <v>558311.66247854836</v>
      </c>
      <c r="AA69" s="87">
        <v>0.64314420639232173</v>
      </c>
      <c r="AB69" s="84">
        <v>157765.56686848789</v>
      </c>
      <c r="AC69" s="87">
        <v>0.56821946727158357</v>
      </c>
      <c r="AD69" s="84">
        <v>716077.22934703622</v>
      </c>
      <c r="AE69" s="88">
        <v>0.62498767266669264</v>
      </c>
      <c r="AF69" s="177">
        <f t="shared" si="94"/>
        <v>2252987.6214813711</v>
      </c>
      <c r="AG69" s="178">
        <f t="shared" si="95"/>
        <v>447771.52882581274</v>
      </c>
      <c r="AH69" s="179">
        <f t="shared" si="96"/>
        <v>2700759.1503071841</v>
      </c>
      <c r="AI69" s="81"/>
      <c r="AJ69" s="83">
        <v>116262.18163822498</v>
      </c>
      <c r="AK69" s="87">
        <v>1.8454314545749997</v>
      </c>
      <c r="AL69" s="84">
        <v>20974.266178129059</v>
      </c>
      <c r="AM69" s="87">
        <v>1.8445401616506076</v>
      </c>
      <c r="AN69" s="84">
        <v>137236.44781635405</v>
      </c>
      <c r="AO69" s="88">
        <v>1.8452951797925812</v>
      </c>
      <c r="AP69" s="86">
        <v>40540.094826285138</v>
      </c>
      <c r="AQ69" s="87">
        <v>0.33793832120141326</v>
      </c>
      <c r="AR69" s="84">
        <v>69837.720496706926</v>
      </c>
      <c r="AS69" s="87">
        <v>0.63373612065977247</v>
      </c>
      <c r="AT69" s="84">
        <v>110377.81532299207</v>
      </c>
      <c r="AU69" s="88">
        <v>0.47956368018748485</v>
      </c>
      <c r="AV69" s="177">
        <f t="shared" si="97"/>
        <v>156802.27646451013</v>
      </c>
      <c r="AW69" s="178">
        <f t="shared" si="98"/>
        <v>90811.986674835993</v>
      </c>
      <c r="AX69" s="179">
        <f t="shared" si="99"/>
        <v>247614.26313934612</v>
      </c>
      <c r="AY69" s="81"/>
      <c r="AZ69" s="83">
        <v>696028.18162002927</v>
      </c>
      <c r="BA69" s="87">
        <v>6.3640353447506079</v>
      </c>
      <c r="BB69" s="84">
        <v>110611.94637997034</v>
      </c>
      <c r="BC69" s="87">
        <v>5.9932784124387917</v>
      </c>
      <c r="BD69" s="84">
        <v>806640.12799999956</v>
      </c>
      <c r="BE69" s="88">
        <v>6.3105036416976299</v>
      </c>
      <c r="BF69" s="86">
        <v>320146.58165467507</v>
      </c>
      <c r="BG69" s="87">
        <v>0.60186753256055414</v>
      </c>
      <c r="BH69" s="84">
        <v>235584.4183453247</v>
      </c>
      <c r="BI69" s="87">
        <v>1.1317631323727988</v>
      </c>
      <c r="BJ69" s="84">
        <v>555730.99999999977</v>
      </c>
      <c r="BK69" s="88">
        <v>0.75090767337000475</v>
      </c>
      <c r="BL69" s="177">
        <f t="shared" si="100"/>
        <v>1016174.7632747043</v>
      </c>
      <c r="BM69" s="178">
        <f t="shared" si="101"/>
        <v>346196.36472529505</v>
      </c>
      <c r="BN69" s="179">
        <f t="shared" si="102"/>
        <v>1362371.1279999993</v>
      </c>
      <c r="BO69" s="81"/>
      <c r="BP69" s="83">
        <v>90083.800000000017</v>
      </c>
      <c r="BQ69" s="87">
        <v>1.1436743814033798</v>
      </c>
      <c r="BR69" s="84">
        <v>11704.260000000002</v>
      </c>
      <c r="BS69" s="87">
        <v>1.0358668908752988</v>
      </c>
      <c r="BT69" s="84">
        <v>101788.06000000003</v>
      </c>
      <c r="BU69" s="88">
        <v>1.1301496680212291</v>
      </c>
      <c r="BV69" s="86">
        <v>170316.22999999998</v>
      </c>
      <c r="BW69" s="87">
        <v>0.25587568601351218</v>
      </c>
      <c r="BX69" s="84">
        <v>149504.58999999997</v>
      </c>
      <c r="BY69" s="87">
        <v>0.43015847760223491</v>
      </c>
      <c r="BZ69" s="84">
        <v>319820.81999999995</v>
      </c>
      <c r="CA69" s="88">
        <v>0.31566103883029434</v>
      </c>
      <c r="CB69" s="177">
        <f t="shared" si="103"/>
        <v>260400.03</v>
      </c>
      <c r="CC69" s="178">
        <f t="shared" si="104"/>
        <v>161208.84999999998</v>
      </c>
      <c r="CD69" s="179">
        <f t="shared" si="105"/>
        <v>421608.88</v>
      </c>
      <c r="CE69" s="81"/>
      <c r="CF69" s="83">
        <v>1452142.4505833655</v>
      </c>
      <c r="CG69" s="87">
        <v>11.512057543410672</v>
      </c>
      <c r="CH69" s="84">
        <v>156750.66750385752</v>
      </c>
      <c r="CI69" s="87">
        <v>8.1213754470678996</v>
      </c>
      <c r="CJ69" s="84">
        <v>1608893.118087223</v>
      </c>
      <c r="CK69" s="88">
        <v>11.062094292482385</v>
      </c>
      <c r="CL69" s="86">
        <v>946771.78079837433</v>
      </c>
      <c r="CM69" s="87">
        <v>1.7387400568548479</v>
      </c>
      <c r="CN69" s="84">
        <v>599097.96801664087</v>
      </c>
      <c r="CO69" s="87">
        <v>2.8029810982550476</v>
      </c>
      <c r="CP69" s="84">
        <v>1545869.7488150152</v>
      </c>
      <c r="CQ69" s="88">
        <v>2.0387282180792337</v>
      </c>
      <c r="CR69" s="177">
        <f t="shared" si="106"/>
        <v>2398914.23138174</v>
      </c>
      <c r="CS69" s="178">
        <f t="shared" si="107"/>
        <v>755848.63552049838</v>
      </c>
      <c r="CT69" s="179">
        <f t="shared" si="108"/>
        <v>3154762.8669022382</v>
      </c>
      <c r="CU69" s="81"/>
      <c r="CV69" s="86">
        <f t="shared" si="109"/>
        <v>6326155.8922668817</v>
      </c>
      <c r="CW69" s="87">
        <f t="shared" si="123"/>
        <v>9.4695561008228122</v>
      </c>
      <c r="CX69" s="87">
        <f t="shared" si="110"/>
        <v>825647.16985491756</v>
      </c>
      <c r="CY69" s="87">
        <f t="shared" si="111"/>
        <v>7.7762860358362849</v>
      </c>
      <c r="CZ69" s="84">
        <f t="shared" si="112"/>
        <v>7151803.0621217992</v>
      </c>
      <c r="DA69" s="88">
        <f t="shared" si="113"/>
        <v>9.2373464915610004</v>
      </c>
      <c r="DB69" s="86">
        <f t="shared" si="114"/>
        <v>2041584.9834030503</v>
      </c>
      <c r="DC69" s="87">
        <f t="shared" si="115"/>
        <v>0.68209004905614801</v>
      </c>
      <c r="DD69" s="84">
        <f t="shared" si="116"/>
        <v>1218423.8709114236</v>
      </c>
      <c r="DE69" s="87">
        <f t="shared" si="117"/>
        <v>0.88795402239622179</v>
      </c>
      <c r="DF69" s="84">
        <f t="shared" si="118"/>
        <v>3260008.8543144739</v>
      </c>
      <c r="DG69" s="88">
        <f t="shared" si="119"/>
        <v>0.74680044533772771</v>
      </c>
      <c r="DH69" s="224"/>
      <c r="DI69" s="237" t="s">
        <v>69</v>
      </c>
      <c r="DJ69" s="86">
        <f t="shared" si="120"/>
        <v>7151803.0621217992</v>
      </c>
      <c r="DK69" s="84">
        <f t="shared" si="121"/>
        <v>3260008.8543144739</v>
      </c>
      <c r="DL69" s="85">
        <f t="shared" si="122"/>
        <v>10411811.916436274</v>
      </c>
      <c r="DM69" s="337"/>
      <c r="DN69" s="338"/>
      <c r="DO69" s="339"/>
      <c r="DP69" s="339"/>
    </row>
    <row r="70" spans="1:120" s="100" customFormat="1" ht="15.6">
      <c r="A70" s="73">
        <v>56</v>
      </c>
      <c r="B70" s="73" t="s">
        <v>70</v>
      </c>
      <c r="C70" s="82"/>
      <c r="D70" s="83">
        <v>534971.95928960992</v>
      </c>
      <c r="E70" s="87">
        <v>5.2718543048139965</v>
      </c>
      <c r="F70" s="84">
        <v>55354.176689489032</v>
      </c>
      <c r="G70" s="87">
        <v>3.7215393767304712</v>
      </c>
      <c r="H70" s="84">
        <v>590326.13597909897</v>
      </c>
      <c r="I70" s="88">
        <v>5.0736661995092351</v>
      </c>
      <c r="J70" s="86">
        <v>68086.775065161521</v>
      </c>
      <c r="K70" s="87">
        <v>0.25887326458549997</v>
      </c>
      <c r="L70" s="84">
        <v>82140.573344528835</v>
      </c>
      <c r="M70" s="87">
        <v>0.38227854547393009</v>
      </c>
      <c r="N70" s="84">
        <v>150227.34840969037</v>
      </c>
      <c r="O70" s="88">
        <v>0.31436010155140559</v>
      </c>
      <c r="P70" s="177">
        <f t="shared" si="91"/>
        <v>603058.73435477144</v>
      </c>
      <c r="Q70" s="178">
        <f t="shared" si="92"/>
        <v>137494.75003401787</v>
      </c>
      <c r="R70" s="179">
        <f t="shared" si="93"/>
        <v>740553.48438878928</v>
      </c>
      <c r="S70" s="79"/>
      <c r="T70" s="83">
        <v>1855318.8084145626</v>
      </c>
      <c r="U70" s="87">
        <v>9.8010481273682899</v>
      </c>
      <c r="V70" s="84">
        <v>301048.51851165586</v>
      </c>
      <c r="W70" s="87">
        <v>9.7508751218389538</v>
      </c>
      <c r="X70" s="84">
        <v>2156367.3269262183</v>
      </c>
      <c r="Y70" s="88">
        <v>9.7940125307769303</v>
      </c>
      <c r="Z70" s="86">
        <v>893674.42047623522</v>
      </c>
      <c r="AA70" s="87">
        <v>1.029463585587181</v>
      </c>
      <c r="AB70" s="84">
        <v>301785.53074258676</v>
      </c>
      <c r="AC70" s="87">
        <v>1.0869318122614768</v>
      </c>
      <c r="AD70" s="84">
        <v>1195459.951218822</v>
      </c>
      <c r="AE70" s="88">
        <v>1.0433898775971207</v>
      </c>
      <c r="AF70" s="177">
        <f t="shared" si="94"/>
        <v>2748993.2288907981</v>
      </c>
      <c r="AG70" s="178">
        <f t="shared" si="95"/>
        <v>602834.04925424256</v>
      </c>
      <c r="AH70" s="179">
        <f t="shared" si="96"/>
        <v>3351827.2781450404</v>
      </c>
      <c r="AI70" s="81"/>
      <c r="AJ70" s="83">
        <v>22486.754007374126</v>
      </c>
      <c r="AK70" s="87">
        <v>0.35693260329165277</v>
      </c>
      <c r="AL70" s="84">
        <v>4401.6489331722296</v>
      </c>
      <c r="AM70" s="87">
        <v>0.38709426903282296</v>
      </c>
      <c r="AN70" s="84">
        <v>26888.402940546355</v>
      </c>
      <c r="AO70" s="88">
        <v>0.36154418981251235</v>
      </c>
      <c r="AP70" s="86">
        <v>4922.0101732154872</v>
      </c>
      <c r="AQ70" s="87">
        <v>4.102940217579993E-2</v>
      </c>
      <c r="AR70" s="84">
        <v>9543.9064449201542</v>
      </c>
      <c r="AS70" s="87">
        <v>8.6605321641743685E-2</v>
      </c>
      <c r="AT70" s="84">
        <v>14465.916618135641</v>
      </c>
      <c r="AU70" s="88">
        <v>6.2850747592513315E-2</v>
      </c>
      <c r="AV70" s="177">
        <f t="shared" si="97"/>
        <v>27408.764180589613</v>
      </c>
      <c r="AW70" s="178">
        <f t="shared" si="98"/>
        <v>13945.555378092384</v>
      </c>
      <c r="AX70" s="179">
        <f t="shared" si="99"/>
        <v>41354.319558681993</v>
      </c>
      <c r="AY70" s="81"/>
      <c r="AZ70" s="83">
        <v>784040.39927727322</v>
      </c>
      <c r="BA70" s="87">
        <v>7.1687626226560841</v>
      </c>
      <c r="BB70" s="84">
        <v>125344.35672272657</v>
      </c>
      <c r="BC70" s="87">
        <v>6.7915234461815439</v>
      </c>
      <c r="BD70" s="84">
        <v>909384.75599999982</v>
      </c>
      <c r="BE70" s="88">
        <v>7.114294981419909</v>
      </c>
      <c r="BF70" s="86">
        <v>212571.06309063814</v>
      </c>
      <c r="BG70" s="87">
        <v>0.39962825957685177</v>
      </c>
      <c r="BH70" s="84">
        <v>153871.73690936176</v>
      </c>
      <c r="BI70" s="87">
        <v>0.73921000451275609</v>
      </c>
      <c r="BJ70" s="84">
        <v>366442.79999999993</v>
      </c>
      <c r="BK70" s="88">
        <v>0.49514011342032394</v>
      </c>
      <c r="BL70" s="177">
        <f t="shared" si="100"/>
        <v>996611.46236791136</v>
      </c>
      <c r="BM70" s="178">
        <f t="shared" si="101"/>
        <v>279216.09363208833</v>
      </c>
      <c r="BN70" s="179">
        <f t="shared" si="102"/>
        <v>1275827.5559999996</v>
      </c>
      <c r="BO70" s="81"/>
      <c r="BP70" s="83">
        <v>226732.05000000002</v>
      </c>
      <c r="BQ70" s="87">
        <v>2.8785157489811724</v>
      </c>
      <c r="BR70" s="84">
        <v>29577.330000000024</v>
      </c>
      <c r="BS70" s="87">
        <v>2.6176944862377223</v>
      </c>
      <c r="BT70" s="84">
        <v>256309.38000000003</v>
      </c>
      <c r="BU70" s="88">
        <v>2.8457950836053563</v>
      </c>
      <c r="BV70" s="86">
        <v>390491.86</v>
      </c>
      <c r="BW70" s="87">
        <v>0.58665796301498896</v>
      </c>
      <c r="BX70" s="84">
        <v>373021.58</v>
      </c>
      <c r="BY70" s="87">
        <v>1.0732673489528337</v>
      </c>
      <c r="BZ70" s="84">
        <v>763513.44</v>
      </c>
      <c r="CA70" s="88">
        <v>0.75358272682588834</v>
      </c>
      <c r="CB70" s="177">
        <f t="shared" si="103"/>
        <v>617223.91</v>
      </c>
      <c r="CC70" s="178">
        <f t="shared" si="104"/>
        <v>402598.91000000003</v>
      </c>
      <c r="CD70" s="179">
        <f t="shared" si="105"/>
        <v>1019822.8200000001</v>
      </c>
      <c r="CE70" s="81"/>
      <c r="CF70" s="83">
        <v>1452142.4505833655</v>
      </c>
      <c r="CG70" s="87">
        <v>11.512057543410672</v>
      </c>
      <c r="CH70" s="84">
        <v>156750.66750385752</v>
      </c>
      <c r="CI70" s="87">
        <v>8.1213754470678996</v>
      </c>
      <c r="CJ70" s="84">
        <v>1608893.118087223</v>
      </c>
      <c r="CK70" s="88">
        <v>11.062094292482385</v>
      </c>
      <c r="CL70" s="86">
        <v>946771.78079837433</v>
      </c>
      <c r="CM70" s="87">
        <v>1.7387400568548479</v>
      </c>
      <c r="CN70" s="84">
        <v>599097.96801664087</v>
      </c>
      <c r="CO70" s="87">
        <v>2.8029810982550476</v>
      </c>
      <c r="CP70" s="84">
        <v>1545869.7488150152</v>
      </c>
      <c r="CQ70" s="88">
        <v>2.0387282180792337</v>
      </c>
      <c r="CR70" s="177">
        <f t="shared" si="106"/>
        <v>2398914.23138174</v>
      </c>
      <c r="CS70" s="178">
        <f t="shared" si="107"/>
        <v>755848.63552049838</v>
      </c>
      <c r="CT70" s="179">
        <f t="shared" si="108"/>
        <v>3154762.8669022382</v>
      </c>
      <c r="CU70" s="81"/>
      <c r="CV70" s="86">
        <f t="shared" si="109"/>
        <v>4875692.4215721851</v>
      </c>
      <c r="CW70" s="87">
        <f t="shared" si="123"/>
        <v>7.2983726140662482</v>
      </c>
      <c r="CX70" s="87">
        <f t="shared" si="110"/>
        <v>672476.69836090133</v>
      </c>
      <c r="CY70" s="87">
        <f t="shared" si="111"/>
        <v>6.3336632762976341</v>
      </c>
      <c r="CZ70" s="84">
        <f t="shared" si="112"/>
        <v>5548169.1199330864</v>
      </c>
      <c r="DA70" s="88">
        <f t="shared" si="113"/>
        <v>7.1660754790689118</v>
      </c>
      <c r="DB70" s="86">
        <f t="shared" si="114"/>
        <v>2516517.9096036246</v>
      </c>
      <c r="DC70" s="87">
        <f t="shared" si="115"/>
        <v>0.84076432691577108</v>
      </c>
      <c r="DD70" s="84">
        <f t="shared" si="116"/>
        <v>1519461.2954580383</v>
      </c>
      <c r="DE70" s="87">
        <f t="shared" si="117"/>
        <v>1.1073418712390144</v>
      </c>
      <c r="DF70" s="84">
        <f t="shared" si="118"/>
        <v>4035979.2050616629</v>
      </c>
      <c r="DG70" s="88">
        <f t="shared" si="119"/>
        <v>0.92455916606633504</v>
      </c>
      <c r="DH70" s="224"/>
      <c r="DI70" s="237" t="s">
        <v>70</v>
      </c>
      <c r="DJ70" s="86">
        <f t="shared" si="120"/>
        <v>5548169.1199330864</v>
      </c>
      <c r="DK70" s="84">
        <f t="shared" si="121"/>
        <v>4035979.2050616629</v>
      </c>
      <c r="DL70" s="85">
        <f t="shared" si="122"/>
        <v>9584148.3249947503</v>
      </c>
      <c r="DM70" s="337"/>
      <c r="DN70" s="338"/>
      <c r="DO70" s="339"/>
      <c r="DP70" s="339"/>
    </row>
    <row r="71" spans="1:120" s="100" customFormat="1" ht="15.6">
      <c r="A71" s="73">
        <v>57</v>
      </c>
      <c r="B71" s="73" t="s">
        <v>71</v>
      </c>
      <c r="C71" s="82"/>
      <c r="D71" s="83">
        <v>0</v>
      </c>
      <c r="E71" s="87">
        <v>0</v>
      </c>
      <c r="F71" s="84">
        <v>0</v>
      </c>
      <c r="G71" s="87">
        <v>0</v>
      </c>
      <c r="H71" s="84">
        <v>0</v>
      </c>
      <c r="I71" s="88">
        <v>0</v>
      </c>
      <c r="J71" s="86">
        <v>0</v>
      </c>
      <c r="K71" s="87">
        <v>0</v>
      </c>
      <c r="L71" s="84">
        <v>0</v>
      </c>
      <c r="M71" s="87">
        <v>0</v>
      </c>
      <c r="N71" s="84">
        <v>0</v>
      </c>
      <c r="O71" s="88">
        <v>0</v>
      </c>
      <c r="P71" s="177">
        <f t="shared" si="91"/>
        <v>0</v>
      </c>
      <c r="Q71" s="178">
        <f t="shared" si="92"/>
        <v>0</v>
      </c>
      <c r="R71" s="179">
        <f t="shared" si="93"/>
        <v>0</v>
      </c>
      <c r="S71" s="79"/>
      <c r="T71" s="83">
        <v>0</v>
      </c>
      <c r="U71" s="87">
        <v>0</v>
      </c>
      <c r="V71" s="84">
        <v>0</v>
      </c>
      <c r="W71" s="87">
        <v>0</v>
      </c>
      <c r="X71" s="84">
        <v>0</v>
      </c>
      <c r="Y71" s="88">
        <v>0</v>
      </c>
      <c r="Z71" s="86">
        <v>0</v>
      </c>
      <c r="AA71" s="87">
        <v>0</v>
      </c>
      <c r="AB71" s="84">
        <v>0</v>
      </c>
      <c r="AC71" s="87">
        <v>0</v>
      </c>
      <c r="AD71" s="84">
        <v>0</v>
      </c>
      <c r="AE71" s="88">
        <v>0</v>
      </c>
      <c r="AF71" s="177">
        <f t="shared" si="94"/>
        <v>0</v>
      </c>
      <c r="AG71" s="178">
        <f t="shared" si="95"/>
        <v>0</v>
      </c>
      <c r="AH71" s="179">
        <f t="shared" si="96"/>
        <v>0</v>
      </c>
      <c r="AI71" s="81"/>
      <c r="AJ71" s="83">
        <v>0</v>
      </c>
      <c r="AK71" s="87">
        <v>0</v>
      </c>
      <c r="AL71" s="84">
        <v>0</v>
      </c>
      <c r="AM71" s="87">
        <v>0</v>
      </c>
      <c r="AN71" s="84">
        <v>0</v>
      </c>
      <c r="AO71" s="88">
        <v>0</v>
      </c>
      <c r="AP71" s="86">
        <v>0</v>
      </c>
      <c r="AQ71" s="87">
        <v>0</v>
      </c>
      <c r="AR71" s="84">
        <v>0</v>
      </c>
      <c r="AS71" s="87">
        <v>0</v>
      </c>
      <c r="AT71" s="84">
        <v>0</v>
      </c>
      <c r="AU71" s="88">
        <v>0</v>
      </c>
      <c r="AV71" s="177">
        <f t="shared" si="97"/>
        <v>0</v>
      </c>
      <c r="AW71" s="178">
        <f t="shared" si="98"/>
        <v>0</v>
      </c>
      <c r="AX71" s="179">
        <f t="shared" si="99"/>
        <v>0</v>
      </c>
      <c r="AY71" s="81"/>
      <c r="AZ71" s="83">
        <v>0</v>
      </c>
      <c r="BA71" s="87">
        <v>0</v>
      </c>
      <c r="BB71" s="84">
        <v>0</v>
      </c>
      <c r="BC71" s="87">
        <v>0</v>
      </c>
      <c r="BD71" s="84">
        <v>0</v>
      </c>
      <c r="BE71" s="88">
        <v>0</v>
      </c>
      <c r="BF71" s="86">
        <v>0</v>
      </c>
      <c r="BG71" s="87">
        <v>0</v>
      </c>
      <c r="BH71" s="84">
        <v>0</v>
      </c>
      <c r="BI71" s="87">
        <v>0</v>
      </c>
      <c r="BJ71" s="84">
        <v>0</v>
      </c>
      <c r="BK71" s="88">
        <v>0</v>
      </c>
      <c r="BL71" s="177">
        <f t="shared" si="100"/>
        <v>0</v>
      </c>
      <c r="BM71" s="178">
        <f t="shared" si="101"/>
        <v>0</v>
      </c>
      <c r="BN71" s="179">
        <f t="shared" si="102"/>
        <v>0</v>
      </c>
      <c r="BO71" s="81"/>
      <c r="BP71" s="83">
        <v>0</v>
      </c>
      <c r="BQ71" s="87">
        <v>0</v>
      </c>
      <c r="BR71" s="84">
        <v>0</v>
      </c>
      <c r="BS71" s="87">
        <v>0</v>
      </c>
      <c r="BT71" s="84">
        <v>0</v>
      </c>
      <c r="BU71" s="88">
        <v>0</v>
      </c>
      <c r="BV71" s="86">
        <v>0</v>
      </c>
      <c r="BW71" s="87">
        <v>0</v>
      </c>
      <c r="BX71" s="84">
        <v>0</v>
      </c>
      <c r="BY71" s="87">
        <v>0</v>
      </c>
      <c r="BZ71" s="84">
        <v>0</v>
      </c>
      <c r="CA71" s="88">
        <v>0</v>
      </c>
      <c r="CB71" s="177">
        <f t="shared" si="103"/>
        <v>0</v>
      </c>
      <c r="CC71" s="178">
        <f t="shared" si="104"/>
        <v>0</v>
      </c>
      <c r="CD71" s="179">
        <f t="shared" si="105"/>
        <v>0</v>
      </c>
      <c r="CE71" s="81"/>
      <c r="CF71" s="83">
        <v>0</v>
      </c>
      <c r="CG71" s="87">
        <v>0</v>
      </c>
      <c r="CH71" s="84">
        <v>0</v>
      </c>
      <c r="CI71" s="87">
        <v>0</v>
      </c>
      <c r="CJ71" s="84">
        <v>0</v>
      </c>
      <c r="CK71" s="88">
        <v>0</v>
      </c>
      <c r="CL71" s="86">
        <v>0</v>
      </c>
      <c r="CM71" s="87">
        <v>0</v>
      </c>
      <c r="CN71" s="84">
        <v>0</v>
      </c>
      <c r="CO71" s="87">
        <v>0</v>
      </c>
      <c r="CP71" s="84">
        <v>0</v>
      </c>
      <c r="CQ71" s="88">
        <v>0</v>
      </c>
      <c r="CR71" s="177">
        <f t="shared" si="106"/>
        <v>0</v>
      </c>
      <c r="CS71" s="178">
        <f t="shared" si="107"/>
        <v>0</v>
      </c>
      <c r="CT71" s="179">
        <f t="shared" si="108"/>
        <v>0</v>
      </c>
      <c r="CU71" s="81"/>
      <c r="CV71" s="86">
        <f t="shared" si="109"/>
        <v>0</v>
      </c>
      <c r="CW71" s="87">
        <f t="shared" si="123"/>
        <v>0</v>
      </c>
      <c r="CX71" s="87">
        <f t="shared" si="110"/>
        <v>0</v>
      </c>
      <c r="CY71" s="87">
        <f t="shared" si="111"/>
        <v>0</v>
      </c>
      <c r="CZ71" s="84">
        <f t="shared" si="112"/>
        <v>0</v>
      </c>
      <c r="DA71" s="88">
        <f t="shared" si="113"/>
        <v>0</v>
      </c>
      <c r="DB71" s="86">
        <f t="shared" si="114"/>
        <v>0</v>
      </c>
      <c r="DC71" s="87">
        <f t="shared" si="115"/>
        <v>0</v>
      </c>
      <c r="DD71" s="84">
        <f t="shared" si="116"/>
        <v>0</v>
      </c>
      <c r="DE71" s="87">
        <f t="shared" si="117"/>
        <v>0</v>
      </c>
      <c r="DF71" s="84">
        <f t="shared" si="118"/>
        <v>0</v>
      </c>
      <c r="DG71" s="88">
        <f t="shared" si="119"/>
        <v>0</v>
      </c>
      <c r="DH71" s="224"/>
      <c r="DI71" s="237" t="s">
        <v>71</v>
      </c>
      <c r="DJ71" s="86">
        <f t="shared" si="120"/>
        <v>0</v>
      </c>
      <c r="DK71" s="84">
        <f t="shared" si="121"/>
        <v>0</v>
      </c>
      <c r="DL71" s="85">
        <f t="shared" si="122"/>
        <v>0</v>
      </c>
      <c r="DM71" s="337"/>
      <c r="DN71" s="338"/>
      <c r="DO71" s="339"/>
      <c r="DP71" s="339"/>
    </row>
    <row r="72" spans="1:120" s="100" customFormat="1" ht="15.6">
      <c r="A72" s="73">
        <v>58</v>
      </c>
      <c r="B72" s="73" t="s">
        <v>72</v>
      </c>
      <c r="C72" s="82"/>
      <c r="D72" s="83">
        <v>0</v>
      </c>
      <c r="E72" s="87">
        <v>0</v>
      </c>
      <c r="F72" s="84">
        <v>0</v>
      </c>
      <c r="G72" s="87">
        <v>0</v>
      </c>
      <c r="H72" s="84">
        <v>0</v>
      </c>
      <c r="I72" s="88">
        <v>0</v>
      </c>
      <c r="J72" s="86">
        <v>0</v>
      </c>
      <c r="K72" s="87">
        <v>0</v>
      </c>
      <c r="L72" s="84">
        <v>0</v>
      </c>
      <c r="M72" s="87">
        <v>0</v>
      </c>
      <c r="N72" s="84">
        <v>0</v>
      </c>
      <c r="O72" s="88">
        <v>0</v>
      </c>
      <c r="P72" s="177">
        <f t="shared" si="91"/>
        <v>0</v>
      </c>
      <c r="Q72" s="178">
        <f t="shared" si="92"/>
        <v>0</v>
      </c>
      <c r="R72" s="179">
        <f t="shared" si="93"/>
        <v>0</v>
      </c>
      <c r="S72" s="79"/>
      <c r="T72" s="83">
        <v>0</v>
      </c>
      <c r="U72" s="87">
        <v>0</v>
      </c>
      <c r="V72" s="84">
        <v>0</v>
      </c>
      <c r="W72" s="87">
        <v>0</v>
      </c>
      <c r="X72" s="84">
        <v>0</v>
      </c>
      <c r="Y72" s="88">
        <v>0</v>
      </c>
      <c r="Z72" s="86">
        <v>0</v>
      </c>
      <c r="AA72" s="87">
        <v>0</v>
      </c>
      <c r="AB72" s="84">
        <v>0</v>
      </c>
      <c r="AC72" s="87">
        <v>0</v>
      </c>
      <c r="AD72" s="84">
        <v>0</v>
      </c>
      <c r="AE72" s="88">
        <v>0</v>
      </c>
      <c r="AF72" s="177">
        <f t="shared" si="94"/>
        <v>0</v>
      </c>
      <c r="AG72" s="178">
        <f t="shared" si="95"/>
        <v>0</v>
      </c>
      <c r="AH72" s="179">
        <f t="shared" si="96"/>
        <v>0</v>
      </c>
      <c r="AI72" s="81"/>
      <c r="AJ72" s="83">
        <v>0</v>
      </c>
      <c r="AK72" s="87">
        <v>0</v>
      </c>
      <c r="AL72" s="84">
        <v>0</v>
      </c>
      <c r="AM72" s="87">
        <v>0</v>
      </c>
      <c r="AN72" s="84">
        <v>0</v>
      </c>
      <c r="AO72" s="88">
        <v>0</v>
      </c>
      <c r="AP72" s="86">
        <v>0</v>
      </c>
      <c r="AQ72" s="87">
        <v>0</v>
      </c>
      <c r="AR72" s="84">
        <v>0</v>
      </c>
      <c r="AS72" s="87">
        <v>0</v>
      </c>
      <c r="AT72" s="84">
        <v>0</v>
      </c>
      <c r="AU72" s="88">
        <v>0</v>
      </c>
      <c r="AV72" s="177">
        <f t="shared" si="97"/>
        <v>0</v>
      </c>
      <c r="AW72" s="178">
        <f t="shared" si="98"/>
        <v>0</v>
      </c>
      <c r="AX72" s="179">
        <f t="shared" si="99"/>
        <v>0</v>
      </c>
      <c r="AY72" s="81"/>
      <c r="AZ72" s="83">
        <v>1225680.2779092651</v>
      </c>
      <c r="BA72" s="87">
        <v>11.206834458660728</v>
      </c>
      <c r="BB72" s="84">
        <v>209655.96209073422</v>
      </c>
      <c r="BC72" s="87">
        <v>11.359772545011607</v>
      </c>
      <c r="BD72" s="84">
        <v>1435336.2399999993</v>
      </c>
      <c r="BE72" s="88">
        <v>11.228916409153134</v>
      </c>
      <c r="BF72" s="86">
        <v>0</v>
      </c>
      <c r="BG72" s="87">
        <v>0</v>
      </c>
      <c r="BH72" s="84">
        <v>0</v>
      </c>
      <c r="BI72" s="87">
        <v>0</v>
      </c>
      <c r="BJ72" s="84">
        <v>0</v>
      </c>
      <c r="BK72" s="88">
        <v>0</v>
      </c>
      <c r="BL72" s="177">
        <f t="shared" si="100"/>
        <v>1225680.2779092651</v>
      </c>
      <c r="BM72" s="178">
        <f t="shared" si="101"/>
        <v>209655.96209073422</v>
      </c>
      <c r="BN72" s="179">
        <f t="shared" si="102"/>
        <v>1435336.2399999993</v>
      </c>
      <c r="BO72" s="81"/>
      <c r="BP72" s="83">
        <v>0</v>
      </c>
      <c r="BQ72" s="87">
        <v>0</v>
      </c>
      <c r="BR72" s="84">
        <v>0</v>
      </c>
      <c r="BS72" s="87">
        <v>0</v>
      </c>
      <c r="BT72" s="84">
        <v>0</v>
      </c>
      <c r="BU72" s="88">
        <v>0</v>
      </c>
      <c r="BV72" s="86">
        <v>0</v>
      </c>
      <c r="BW72" s="87">
        <v>0</v>
      </c>
      <c r="BX72" s="84">
        <v>0</v>
      </c>
      <c r="BY72" s="87">
        <v>0</v>
      </c>
      <c r="BZ72" s="84">
        <v>0</v>
      </c>
      <c r="CA72" s="88">
        <v>0</v>
      </c>
      <c r="CB72" s="177">
        <f t="shared" si="103"/>
        <v>0</v>
      </c>
      <c r="CC72" s="178">
        <f t="shared" si="104"/>
        <v>0</v>
      </c>
      <c r="CD72" s="179">
        <f t="shared" si="105"/>
        <v>0</v>
      </c>
      <c r="CE72" s="81"/>
      <c r="CF72" s="83">
        <v>0</v>
      </c>
      <c r="CG72" s="87">
        <v>0</v>
      </c>
      <c r="CH72" s="84">
        <v>0</v>
      </c>
      <c r="CI72" s="87">
        <v>0</v>
      </c>
      <c r="CJ72" s="84">
        <v>0</v>
      </c>
      <c r="CK72" s="88">
        <v>0</v>
      </c>
      <c r="CL72" s="86">
        <v>0</v>
      </c>
      <c r="CM72" s="87">
        <v>0</v>
      </c>
      <c r="CN72" s="84">
        <v>0</v>
      </c>
      <c r="CO72" s="87">
        <v>0</v>
      </c>
      <c r="CP72" s="84">
        <v>0</v>
      </c>
      <c r="CQ72" s="88">
        <v>0</v>
      </c>
      <c r="CR72" s="177">
        <f t="shared" si="106"/>
        <v>0</v>
      </c>
      <c r="CS72" s="178">
        <f t="shared" si="107"/>
        <v>0</v>
      </c>
      <c r="CT72" s="179">
        <f t="shared" si="108"/>
        <v>0</v>
      </c>
      <c r="CU72" s="81"/>
      <c r="CV72" s="86">
        <f t="shared" si="109"/>
        <v>1225680.2779092651</v>
      </c>
      <c r="CW72" s="87">
        <f t="shared" si="123"/>
        <v>1.8347078938604557</v>
      </c>
      <c r="CX72" s="87">
        <f t="shared" si="110"/>
        <v>209655.96209073422</v>
      </c>
      <c r="CY72" s="87">
        <f t="shared" si="111"/>
        <v>1.974626438339856</v>
      </c>
      <c r="CZ72" s="84">
        <f t="shared" si="112"/>
        <v>1435336.2399999993</v>
      </c>
      <c r="DA72" s="88">
        <f t="shared" si="113"/>
        <v>1.8538958729158235</v>
      </c>
      <c r="DB72" s="86">
        <f t="shared" si="114"/>
        <v>0</v>
      </c>
      <c r="DC72" s="87">
        <f t="shared" si="115"/>
        <v>0</v>
      </c>
      <c r="DD72" s="84">
        <f t="shared" si="116"/>
        <v>0</v>
      </c>
      <c r="DE72" s="87">
        <f t="shared" si="117"/>
        <v>0</v>
      </c>
      <c r="DF72" s="84">
        <f t="shared" si="118"/>
        <v>0</v>
      </c>
      <c r="DG72" s="88">
        <f t="shared" si="119"/>
        <v>0</v>
      </c>
      <c r="DH72" s="224"/>
      <c r="DI72" s="237" t="s">
        <v>72</v>
      </c>
      <c r="DJ72" s="86">
        <f t="shared" si="120"/>
        <v>1435336.2399999993</v>
      </c>
      <c r="DK72" s="84">
        <f t="shared" si="121"/>
        <v>0</v>
      </c>
      <c r="DL72" s="85">
        <f t="shared" si="122"/>
        <v>1435336.2399999993</v>
      </c>
      <c r="DM72" s="337"/>
      <c r="DN72" s="338"/>
      <c r="DO72" s="339"/>
      <c r="DP72" s="339"/>
    </row>
    <row r="73" spans="1:120" s="100" customFormat="1" ht="15.6">
      <c r="A73" s="73">
        <v>59</v>
      </c>
      <c r="B73" s="73" t="s">
        <v>73</v>
      </c>
      <c r="C73" s="90"/>
      <c r="D73" s="91">
        <v>6033510.8013523482</v>
      </c>
      <c r="E73" s="95">
        <v>59.4569291696872</v>
      </c>
      <c r="F73" s="92">
        <v>624294.44601076108</v>
      </c>
      <c r="G73" s="95">
        <v>41.972196181979363</v>
      </c>
      <c r="H73" s="92">
        <v>6657805.2473631091</v>
      </c>
      <c r="I73" s="96">
        <v>57.221727766526364</v>
      </c>
      <c r="J73" s="94">
        <v>356189.18490045669</v>
      </c>
      <c r="K73" s="95">
        <v>1.3542697097488201</v>
      </c>
      <c r="L73" s="92">
        <v>429710.23137523158</v>
      </c>
      <c r="M73" s="95">
        <v>1.9998521502447124</v>
      </c>
      <c r="N73" s="92">
        <v>785899.41627568821</v>
      </c>
      <c r="O73" s="96">
        <v>1.6445435729575821</v>
      </c>
      <c r="P73" s="183">
        <f t="shared" si="91"/>
        <v>6389699.9862528052</v>
      </c>
      <c r="Q73" s="184">
        <f t="shared" si="92"/>
        <v>1054004.6773859926</v>
      </c>
      <c r="R73" s="185">
        <f t="shared" si="93"/>
        <v>7443704.6636387976</v>
      </c>
      <c r="S73" s="79"/>
      <c r="T73" s="91">
        <v>9577468.1081934087</v>
      </c>
      <c r="U73" s="95">
        <v>50.594660842657653</v>
      </c>
      <c r="V73" s="92">
        <v>1842001.729583717</v>
      </c>
      <c r="W73" s="95">
        <v>59.661907416716879</v>
      </c>
      <c r="X73" s="84">
        <v>11419469.837777127</v>
      </c>
      <c r="Y73" s="96">
        <v>51.866131196415196</v>
      </c>
      <c r="Z73" s="94">
        <v>5403901.0062753456</v>
      </c>
      <c r="AA73" s="95">
        <v>6.2249955673049593</v>
      </c>
      <c r="AB73" s="92">
        <v>1864463.9277752123</v>
      </c>
      <c r="AC73" s="95">
        <v>6.7151832989681663</v>
      </c>
      <c r="AD73" s="92">
        <v>7268364.9340505581</v>
      </c>
      <c r="AE73" s="96">
        <v>6.3437829022530394</v>
      </c>
      <c r="AF73" s="183">
        <f t="shared" si="94"/>
        <v>14981369.114468753</v>
      </c>
      <c r="AG73" s="184">
        <f t="shared" si="95"/>
        <v>3706465.6573589295</v>
      </c>
      <c r="AH73" s="185">
        <f t="shared" si="96"/>
        <v>18687834.771827683</v>
      </c>
      <c r="AI73" s="81"/>
      <c r="AJ73" s="91">
        <v>3293562.6282204278</v>
      </c>
      <c r="AK73" s="95">
        <v>52.278771876514725</v>
      </c>
      <c r="AL73" s="92">
        <v>595701.2274934554</v>
      </c>
      <c r="AM73" s="95">
        <v>52.38776075045778</v>
      </c>
      <c r="AN73" s="84">
        <v>3889263.8557138829</v>
      </c>
      <c r="AO73" s="96">
        <v>52.295435797742172</v>
      </c>
      <c r="AP73" s="94">
        <v>413363.75811562833</v>
      </c>
      <c r="AQ73" s="95">
        <v>3.4457604270952569</v>
      </c>
      <c r="AR73" s="92">
        <v>702654.56829432584</v>
      </c>
      <c r="AS73" s="95">
        <v>6.3761757558468766</v>
      </c>
      <c r="AT73" s="92">
        <v>1116018.3264099541</v>
      </c>
      <c r="AU73" s="96">
        <v>4.8488172573782675</v>
      </c>
      <c r="AV73" s="183">
        <f t="shared" si="97"/>
        <v>3706926.386336056</v>
      </c>
      <c r="AW73" s="184">
        <f t="shared" si="98"/>
        <v>1298355.7957877812</v>
      </c>
      <c r="AX73" s="185">
        <f t="shared" si="99"/>
        <v>5005282.1821238371</v>
      </c>
      <c r="AY73" s="81"/>
      <c r="AZ73" s="91">
        <v>5912768.0809215223</v>
      </c>
      <c r="BA73" s="95">
        <v>54.062559600266276</v>
      </c>
      <c r="BB73" s="92">
        <v>946011.67907847511</v>
      </c>
      <c r="BC73" s="95">
        <v>51.257676586393316</v>
      </c>
      <c r="BD73" s="84">
        <v>6858779.7599999979</v>
      </c>
      <c r="BE73" s="96">
        <v>53.657576843340486</v>
      </c>
      <c r="BF73" s="94">
        <v>2363803.2086542528</v>
      </c>
      <c r="BG73" s="95">
        <v>4.4438906618907525</v>
      </c>
      <c r="BH73" s="92">
        <v>1713729.7913457449</v>
      </c>
      <c r="BI73" s="95">
        <v>8.2328713007285117</v>
      </c>
      <c r="BJ73" s="92">
        <v>4077532.9999999977</v>
      </c>
      <c r="BK73" s="96">
        <v>5.5095915436054765</v>
      </c>
      <c r="BL73" s="183">
        <f t="shared" si="100"/>
        <v>8276571.2895757752</v>
      </c>
      <c r="BM73" s="184">
        <f t="shared" si="101"/>
        <v>2659741.47042422</v>
      </c>
      <c r="BN73" s="185">
        <f t="shared" si="102"/>
        <v>10936312.759999994</v>
      </c>
      <c r="BO73" s="81"/>
      <c r="BP73" s="91">
        <v>1398907.3000000003</v>
      </c>
      <c r="BQ73" s="95">
        <v>17.760068302715609</v>
      </c>
      <c r="BR73" s="92">
        <v>187492.03000000009</v>
      </c>
      <c r="BS73" s="95">
        <v>16.593683511815211</v>
      </c>
      <c r="BT73" s="84">
        <v>1586399.3300000003</v>
      </c>
      <c r="BU73" s="96">
        <v>17.613742477738551</v>
      </c>
      <c r="BV73" s="94">
        <v>2671443.6999999997</v>
      </c>
      <c r="BW73" s="95">
        <v>4.0134606630499938</v>
      </c>
      <c r="BX73" s="92">
        <v>2462411.2599999998</v>
      </c>
      <c r="BY73" s="95">
        <v>7.0849134386589823</v>
      </c>
      <c r="BZ73" s="92">
        <v>5133854.959999999</v>
      </c>
      <c r="CA73" s="96">
        <v>5.0670809670166532</v>
      </c>
      <c r="CB73" s="183">
        <f t="shared" si="103"/>
        <v>4070351</v>
      </c>
      <c r="CC73" s="184">
        <f t="shared" si="104"/>
        <v>2649903.29</v>
      </c>
      <c r="CD73" s="185">
        <f t="shared" si="105"/>
        <v>6720254.29</v>
      </c>
      <c r="CE73" s="81"/>
      <c r="CF73" s="91">
        <v>7260712.2529168278</v>
      </c>
      <c r="CG73" s="95">
        <v>57.560287717053356</v>
      </c>
      <c r="CH73" s="92">
        <v>783753.3375192876</v>
      </c>
      <c r="CI73" s="95">
        <v>40.606877235339496</v>
      </c>
      <c r="CJ73" s="84">
        <v>8044465.5904361159</v>
      </c>
      <c r="CK73" s="96">
        <v>55.310471462411932</v>
      </c>
      <c r="CL73" s="94">
        <v>4733858.9039918715</v>
      </c>
      <c r="CM73" s="95">
        <v>8.6937002842742395</v>
      </c>
      <c r="CN73" s="92">
        <v>2995489.8400832042</v>
      </c>
      <c r="CO73" s="95">
        <v>14.014905491275238</v>
      </c>
      <c r="CP73" s="92">
        <v>7729348.7440750757</v>
      </c>
      <c r="CQ73" s="96">
        <v>10.193641090396168</v>
      </c>
      <c r="CR73" s="183">
        <f t="shared" si="106"/>
        <v>11994571.156908698</v>
      </c>
      <c r="CS73" s="184">
        <f t="shared" si="107"/>
        <v>3779243.1776024918</v>
      </c>
      <c r="CT73" s="185">
        <f t="shared" si="108"/>
        <v>15773814.334511191</v>
      </c>
      <c r="CU73" s="81"/>
      <c r="CV73" s="94">
        <f>SUM(CV66:CV72)</f>
        <v>33476929.171604536</v>
      </c>
      <c r="CW73" s="95">
        <f t="shared" si="123"/>
        <v>50.111262553819969</v>
      </c>
      <c r="CX73" s="95">
        <f>SUM(CX66:CX72)</f>
        <v>4979254.4496856965</v>
      </c>
      <c r="CY73" s="95">
        <f t="shared" si="111"/>
        <v>46.896674826331022</v>
      </c>
      <c r="CZ73" s="92">
        <f t="shared" si="112"/>
        <v>38456183.621290237</v>
      </c>
      <c r="DA73" s="96">
        <f t="shared" si="113"/>
        <v>49.670424334581767</v>
      </c>
      <c r="DB73" s="94">
        <f>SUM(DB66:DB72)</f>
        <v>15942559.761937555</v>
      </c>
      <c r="DC73" s="95">
        <f t="shared" si="115"/>
        <v>5.3263819329110724</v>
      </c>
      <c r="DD73" s="92">
        <f>SUM(DD66:DD72)</f>
        <v>10168459.618873719</v>
      </c>
      <c r="DE73" s="95">
        <f t="shared" si="117"/>
        <v>7.4104955062956623</v>
      </c>
      <c r="DF73" s="92">
        <f>SUM(DF66:DF72)</f>
        <v>26111019.380811274</v>
      </c>
      <c r="DG73" s="96">
        <f t="shared" si="119"/>
        <v>5.9814932330643531</v>
      </c>
      <c r="DH73" s="225"/>
      <c r="DI73" s="237" t="s">
        <v>73</v>
      </c>
      <c r="DJ73" s="94">
        <f t="shared" ref="DJ73:DK73" si="124">SUM(DJ66:DJ72)</f>
        <v>38456183.621290229</v>
      </c>
      <c r="DK73" s="92">
        <f t="shared" si="124"/>
        <v>26111019.380811274</v>
      </c>
      <c r="DL73" s="93">
        <f>SUM(DL66:DL72)</f>
        <v>64567203.002101511</v>
      </c>
      <c r="DM73" s="340"/>
      <c r="DN73" s="341"/>
      <c r="DO73" s="342"/>
      <c r="DP73" s="342"/>
    </row>
    <row r="74" spans="1:120" s="100" customFormat="1" ht="15.6">
      <c r="A74" s="73"/>
      <c r="B74" s="72" t="s">
        <v>74</v>
      </c>
      <c r="C74" s="82"/>
      <c r="D74" s="83"/>
      <c r="E74" s="87"/>
      <c r="F74" s="87"/>
      <c r="G74" s="87"/>
      <c r="H74" s="87"/>
      <c r="I74" s="88">
        <v>0</v>
      </c>
      <c r="J74" s="86"/>
      <c r="K74" s="87"/>
      <c r="L74" s="84"/>
      <c r="M74" s="87"/>
      <c r="N74" s="84"/>
      <c r="O74" s="88"/>
      <c r="P74" s="186"/>
      <c r="Q74" s="187"/>
      <c r="R74" s="188"/>
      <c r="S74" s="79"/>
      <c r="T74" s="83"/>
      <c r="U74" s="87"/>
      <c r="V74" s="87"/>
      <c r="W74" s="87"/>
      <c r="X74" s="87"/>
      <c r="Y74" s="88"/>
      <c r="Z74" s="86"/>
      <c r="AA74" s="87"/>
      <c r="AB74" s="84"/>
      <c r="AC74" s="87"/>
      <c r="AD74" s="84"/>
      <c r="AE74" s="88"/>
      <c r="AF74" s="186"/>
      <c r="AG74" s="187"/>
      <c r="AH74" s="188"/>
      <c r="AI74" s="81"/>
      <c r="AJ74" s="83"/>
      <c r="AK74" s="87"/>
      <c r="AL74" s="87"/>
      <c r="AM74" s="87"/>
      <c r="AN74" s="87"/>
      <c r="AO74" s="88"/>
      <c r="AP74" s="86">
        <v>0</v>
      </c>
      <c r="AQ74" s="87"/>
      <c r="AR74" s="84"/>
      <c r="AS74" s="87"/>
      <c r="AT74" s="84"/>
      <c r="AU74" s="88"/>
      <c r="AV74" s="186"/>
      <c r="AW74" s="187"/>
      <c r="AX74" s="188"/>
      <c r="AY74" s="81"/>
      <c r="AZ74" s="83"/>
      <c r="BA74" s="87"/>
      <c r="BB74" s="87"/>
      <c r="BC74" s="87"/>
      <c r="BD74" s="87"/>
      <c r="BE74" s="88"/>
      <c r="BF74" s="86"/>
      <c r="BG74" s="87"/>
      <c r="BH74" s="84"/>
      <c r="BI74" s="87"/>
      <c r="BJ74" s="84"/>
      <c r="BK74" s="88"/>
      <c r="BL74" s="186"/>
      <c r="BM74" s="187"/>
      <c r="BN74" s="188"/>
      <c r="BO74" s="81"/>
      <c r="BP74" s="83"/>
      <c r="BQ74" s="87"/>
      <c r="BR74" s="87"/>
      <c r="BS74" s="87"/>
      <c r="BT74" s="87"/>
      <c r="BU74" s="88"/>
      <c r="BV74" s="86"/>
      <c r="BW74" s="87"/>
      <c r="BX74" s="84"/>
      <c r="BY74" s="87"/>
      <c r="BZ74" s="84"/>
      <c r="CA74" s="88"/>
      <c r="CB74" s="186"/>
      <c r="CC74" s="187"/>
      <c r="CD74" s="188"/>
      <c r="CE74" s="81"/>
      <c r="CF74" s="83"/>
      <c r="CG74" s="87"/>
      <c r="CH74" s="87"/>
      <c r="CI74" s="87"/>
      <c r="CJ74" s="87"/>
      <c r="CK74" s="88"/>
      <c r="CL74" s="86"/>
      <c r="CM74" s="87"/>
      <c r="CN74" s="84"/>
      <c r="CO74" s="87"/>
      <c r="CP74" s="84"/>
      <c r="CQ74" s="88"/>
      <c r="CR74" s="186"/>
      <c r="CS74" s="187"/>
      <c r="CT74" s="188"/>
      <c r="CU74" s="81"/>
      <c r="CV74" s="86"/>
      <c r="CW74" s="87"/>
      <c r="CX74" s="87"/>
      <c r="CY74" s="87"/>
      <c r="CZ74" s="84"/>
      <c r="DA74" s="88"/>
      <c r="DB74" s="98"/>
      <c r="DC74" s="87"/>
      <c r="DD74" s="84"/>
      <c r="DE74" s="87"/>
      <c r="DF74" s="84"/>
      <c r="DG74" s="88"/>
      <c r="DH74" s="224"/>
      <c r="DI74" s="236" t="s">
        <v>74</v>
      </c>
      <c r="DJ74" s="86"/>
      <c r="DK74" s="84"/>
      <c r="DL74" s="85"/>
      <c r="DM74"/>
    </row>
    <row r="75" spans="1:120" s="100" customFormat="1" ht="15.6">
      <c r="A75" s="73">
        <v>60</v>
      </c>
      <c r="B75" s="73" t="s">
        <v>75</v>
      </c>
      <c r="C75" s="82"/>
      <c r="D75" s="83">
        <v>7460675.0224978514</v>
      </c>
      <c r="E75" s="87">
        <v>73.520847310206761</v>
      </c>
      <c r="F75" s="87">
        <v>648281.07750214729</v>
      </c>
      <c r="G75" s="87">
        <v>43.584851250648605</v>
      </c>
      <c r="H75" s="84">
        <v>8108956.0999999987</v>
      </c>
      <c r="I75" s="88">
        <v>69.69390980739314</v>
      </c>
      <c r="J75" s="86">
        <v>212648.88782574169</v>
      </c>
      <c r="K75" s="87">
        <v>0.80851401390712851</v>
      </c>
      <c r="L75" s="84">
        <v>337275.99217425828</v>
      </c>
      <c r="M75" s="87">
        <v>1.5696673454037924</v>
      </c>
      <c r="N75" s="84">
        <v>549924.88</v>
      </c>
      <c r="O75" s="88">
        <v>1.1507521297053882</v>
      </c>
      <c r="P75" s="177">
        <f t="shared" ref="P75:P96" si="125">+D75+J75</f>
        <v>7673323.9103235928</v>
      </c>
      <c r="Q75" s="178">
        <f t="shared" ref="Q75:Q96" si="126">+F75+L75</f>
        <v>985557.06967640552</v>
      </c>
      <c r="R75" s="179">
        <f t="shared" ref="R75:R96" si="127">+P75+Q75</f>
        <v>8658880.9799999986</v>
      </c>
      <c r="S75" s="79"/>
      <c r="T75" s="83">
        <v>433821.5614687535</v>
      </c>
      <c r="U75" s="87">
        <v>2.2917387477350712</v>
      </c>
      <c r="V75" s="87">
        <v>100228.53773247595</v>
      </c>
      <c r="W75" s="87">
        <v>3.2463735742850277</v>
      </c>
      <c r="X75" s="84">
        <v>534050.0992012294</v>
      </c>
      <c r="Y75" s="88">
        <v>2.4256040695512118</v>
      </c>
      <c r="Z75" s="86">
        <v>262602.66138233349</v>
      </c>
      <c r="AA75" s="87">
        <v>0.30250376555181074</v>
      </c>
      <c r="AB75" s="84">
        <v>416883.43226074963</v>
      </c>
      <c r="AC75" s="87">
        <v>1.5014764406165686</v>
      </c>
      <c r="AD75" s="84">
        <v>679486.09364308312</v>
      </c>
      <c r="AE75" s="88">
        <v>0.59305116106347044</v>
      </c>
      <c r="AF75" s="177">
        <f t="shared" ref="AF75:AF96" si="128">+T75+Z75</f>
        <v>696424.22285108699</v>
      </c>
      <c r="AG75" s="178">
        <f t="shared" ref="AG75:AG96" si="129">+V75+AB75</f>
        <v>517111.96999322559</v>
      </c>
      <c r="AH75" s="179">
        <f t="shared" ref="AH75:AH96" si="130">+AF75+AG75</f>
        <v>1213536.1928443126</v>
      </c>
      <c r="AI75" s="81"/>
      <c r="AJ75" s="83">
        <v>426628.20258447062</v>
      </c>
      <c r="AK75" s="87">
        <v>6.771876231499534</v>
      </c>
      <c r="AL75" s="84">
        <v>75898.952206746471</v>
      </c>
      <c r="AM75" s="87">
        <v>6.6747825351109373</v>
      </c>
      <c r="AN75" s="84">
        <v>502527.15479121706</v>
      </c>
      <c r="AO75" s="88">
        <v>6.757031030794491</v>
      </c>
      <c r="AP75" s="86">
        <v>112971.94573627731</v>
      </c>
      <c r="AQ75" s="87">
        <v>0.94172324580310018</v>
      </c>
      <c r="AR75" s="84">
        <v>188374.64486992935</v>
      </c>
      <c r="AS75" s="87">
        <v>1.7093887919231339</v>
      </c>
      <c r="AT75" s="84">
        <v>301346.59060620668</v>
      </c>
      <c r="AU75" s="88">
        <v>1.3092746905723625</v>
      </c>
      <c r="AV75" s="177">
        <f t="shared" ref="AV75:AV96" si="131">+AJ75+AP75</f>
        <v>539600.14832074789</v>
      </c>
      <c r="AW75" s="178">
        <f t="shared" ref="AW75:AW96" si="132">+AL75+AR75</f>
        <v>264273.59707667585</v>
      </c>
      <c r="AX75" s="179">
        <f t="shared" ref="AX75:AX96" si="133">+AV75+AW75</f>
        <v>803873.74539742374</v>
      </c>
      <c r="AY75" s="81"/>
      <c r="AZ75" s="83">
        <v>1878933.5437764078</v>
      </c>
      <c r="BA75" s="87">
        <v>17.179763404405342</v>
      </c>
      <c r="BB75" s="87">
        <v>324979.75870088959</v>
      </c>
      <c r="BC75" s="87">
        <v>17.608352768795491</v>
      </c>
      <c r="BD75" s="84">
        <v>2203913.3024772974</v>
      </c>
      <c r="BE75" s="88">
        <v>17.241645237451966</v>
      </c>
      <c r="BF75" s="86">
        <v>637173.43548946432</v>
      </c>
      <c r="BG75" s="87">
        <v>1.1978700551762558</v>
      </c>
      <c r="BH75" s="84">
        <v>452025.11134588392</v>
      </c>
      <c r="BI75" s="87">
        <v>2.1715585416098615</v>
      </c>
      <c r="BJ75" s="84">
        <v>1089198.5468353482</v>
      </c>
      <c r="BK75" s="88">
        <v>1.4717328107341896</v>
      </c>
      <c r="BL75" s="177">
        <f t="shared" ref="BL75:BL96" si="134">+AZ75+BF75</f>
        <v>2516106.9792658724</v>
      </c>
      <c r="BM75" s="178">
        <f t="shared" ref="BM75:BM96" si="135">+BB75+BH75</f>
        <v>777004.87004677346</v>
      </c>
      <c r="BN75" s="179">
        <f t="shared" ref="BN75:BN96" si="136">+BL75+BM75</f>
        <v>3293111.8493126458</v>
      </c>
      <c r="BO75" s="81"/>
      <c r="BP75" s="83">
        <v>0</v>
      </c>
      <c r="BQ75" s="87">
        <v>0</v>
      </c>
      <c r="BR75" s="87">
        <v>0</v>
      </c>
      <c r="BS75" s="87">
        <v>0</v>
      </c>
      <c r="BT75" s="84">
        <v>0</v>
      </c>
      <c r="BU75" s="88">
        <v>0</v>
      </c>
      <c r="BV75" s="86">
        <v>0</v>
      </c>
      <c r="BW75" s="87">
        <v>0</v>
      </c>
      <c r="BX75" s="84">
        <v>0</v>
      </c>
      <c r="BY75" s="87">
        <v>0</v>
      </c>
      <c r="BZ75" s="84">
        <v>0</v>
      </c>
      <c r="CA75" s="88">
        <v>0</v>
      </c>
      <c r="CB75" s="177">
        <f t="shared" ref="CB75:CB96" si="137">+BP75+BV75</f>
        <v>0</v>
      </c>
      <c r="CC75" s="178">
        <f t="shared" ref="CC75:CC96" si="138">+BR75+BX75</f>
        <v>0</v>
      </c>
      <c r="CD75" s="179">
        <f t="shared" ref="CD75:CD96" si="139">+CB75+CC75</f>
        <v>0</v>
      </c>
      <c r="CE75" s="81"/>
      <c r="CF75" s="83">
        <v>0</v>
      </c>
      <c r="CG75" s="87">
        <v>0</v>
      </c>
      <c r="CH75" s="87">
        <v>0</v>
      </c>
      <c r="CI75" s="87">
        <v>0</v>
      </c>
      <c r="CJ75" s="84">
        <v>0</v>
      </c>
      <c r="CK75" s="88">
        <v>0</v>
      </c>
      <c r="CL75" s="86">
        <v>0</v>
      </c>
      <c r="CM75" s="87">
        <v>0</v>
      </c>
      <c r="CN75" s="84">
        <v>0</v>
      </c>
      <c r="CO75" s="87">
        <v>0</v>
      </c>
      <c r="CP75" s="84">
        <v>0</v>
      </c>
      <c r="CQ75" s="88">
        <v>0</v>
      </c>
      <c r="CR75" s="177">
        <f t="shared" ref="CR75:CR96" si="140">+CF75+CL75</f>
        <v>0</v>
      </c>
      <c r="CS75" s="178">
        <f t="shared" ref="CS75:CS96" si="141">+CH75+CN75</f>
        <v>0</v>
      </c>
      <c r="CT75" s="179">
        <f t="shared" ref="CT75:CT96" si="142">+CR75+CS75</f>
        <v>0</v>
      </c>
      <c r="CU75" s="81"/>
      <c r="CV75" s="86">
        <f t="shared" ref="CV75:CV94" si="143">+D75+T75+AJ75+AZ75+BP75+CF75</f>
        <v>10200058.330327485</v>
      </c>
      <c r="CW75" s="87">
        <f t="shared" si="123"/>
        <v>15.268359843735944</v>
      </c>
      <c r="CX75" s="87">
        <f t="shared" ref="CX75:CX94" si="144">+F75+V75+AL75+BB75+BR75+CH75</f>
        <v>1149388.3261422592</v>
      </c>
      <c r="CY75" s="87">
        <f t="shared" ref="CY75:CY96" si="145">+CX75/$CX$111</f>
        <v>10.825413950009505</v>
      </c>
      <c r="CZ75" s="84">
        <f t="shared" ref="CZ75:CZ96" si="146">+CV75+CX75</f>
        <v>11349446.656469744</v>
      </c>
      <c r="DA75" s="88">
        <f t="shared" ref="DA75:DA96" si="147">+CZ75/$CZ$111</f>
        <v>14.659068537353701</v>
      </c>
      <c r="DB75" s="86">
        <f t="shared" ref="DB75:DB94" si="148">+J75+Z75+AP75+BF75+BV75+CL75</f>
        <v>1225396.9304338167</v>
      </c>
      <c r="DC75" s="87">
        <f t="shared" si="115"/>
        <v>0.40940301735548434</v>
      </c>
      <c r="DD75" s="84">
        <f t="shared" ref="DD75:DD94" si="149">+L75+AB75+AR75+BH75+BX75+CN75</f>
        <v>1394559.1806508212</v>
      </c>
      <c r="DE75" s="87">
        <f t="shared" ref="DE75:DE96" si="150">+DD75/$DD$111</f>
        <v>1.0163166230502205</v>
      </c>
      <c r="DF75" s="84">
        <f t="shared" ref="DF75:DF94" si="151">+DB75+DD75</f>
        <v>2619956.1110846382</v>
      </c>
      <c r="DG75" s="88">
        <f t="shared" ref="DG75:DG96" si="152">+DF75/$DF$111</f>
        <v>0.60017763078583619</v>
      </c>
      <c r="DH75" s="224"/>
      <c r="DI75" s="237" t="s">
        <v>75</v>
      </c>
      <c r="DJ75" s="86">
        <f t="shared" ref="DJ75:DJ94" si="153">+CZ75</f>
        <v>11349446.656469744</v>
      </c>
      <c r="DK75" s="84">
        <f t="shared" ref="DK75:DK94" si="154">+DF75</f>
        <v>2619956.1110846382</v>
      </c>
      <c r="DL75" s="85">
        <f t="shared" ref="DL75:DL94" si="155">+DJ75+DK75</f>
        <v>13969402.767554382</v>
      </c>
      <c r="DM75" s="337"/>
      <c r="DN75" s="338"/>
      <c r="DO75" s="339"/>
      <c r="DP75" s="339"/>
    </row>
    <row r="76" spans="1:120" s="100" customFormat="1" ht="15.6">
      <c r="A76" s="73">
        <v>61</v>
      </c>
      <c r="B76" s="73" t="s">
        <v>76</v>
      </c>
      <c r="C76" s="82"/>
      <c r="D76" s="83">
        <v>706666.51557913807</v>
      </c>
      <c r="E76" s="87">
        <v>6.9638096867185482</v>
      </c>
      <c r="F76" s="87">
        <v>61404.434420861893</v>
      </c>
      <c r="G76" s="87">
        <v>4.1283067379899085</v>
      </c>
      <c r="H76" s="84">
        <v>768070.95</v>
      </c>
      <c r="I76" s="88">
        <v>6.6013265893718138</v>
      </c>
      <c r="J76" s="86">
        <v>55711.801183513438</v>
      </c>
      <c r="K76" s="87">
        <v>0.21182227876870044</v>
      </c>
      <c r="L76" s="84">
        <v>88362.808816486562</v>
      </c>
      <c r="M76" s="87">
        <v>0.41123655037900209</v>
      </c>
      <c r="N76" s="84">
        <v>144074.60999999999</v>
      </c>
      <c r="O76" s="88">
        <v>0.30148511246476645</v>
      </c>
      <c r="P76" s="177">
        <f t="shared" si="125"/>
        <v>762378.31676265155</v>
      </c>
      <c r="Q76" s="178">
        <f t="shared" si="126"/>
        <v>149767.24323734845</v>
      </c>
      <c r="R76" s="179">
        <f t="shared" si="127"/>
        <v>912145.56</v>
      </c>
      <c r="S76" s="79"/>
      <c r="T76" s="83">
        <v>294203.73325711675</v>
      </c>
      <c r="U76" s="87">
        <v>1.5541829985373155</v>
      </c>
      <c r="V76" s="87">
        <v>46463.366525254976</v>
      </c>
      <c r="W76" s="87">
        <v>1.5049351080279516</v>
      </c>
      <c r="X76" s="84">
        <v>340667.09978237172</v>
      </c>
      <c r="Y76" s="88">
        <v>1.5472771278017718</v>
      </c>
      <c r="Z76" s="86">
        <v>1340143.6730924116</v>
      </c>
      <c r="AA76" s="87">
        <v>1.5437715115181327</v>
      </c>
      <c r="AB76" s="84">
        <v>420749.10281310877</v>
      </c>
      <c r="AC76" s="87">
        <v>1.5153993092469584</v>
      </c>
      <c r="AD76" s="84">
        <v>1760892.7759055204</v>
      </c>
      <c r="AE76" s="88">
        <v>1.5368960675265719</v>
      </c>
      <c r="AF76" s="177">
        <f t="shared" si="128"/>
        <v>1634347.4063495283</v>
      </c>
      <c r="AG76" s="178">
        <f t="shared" si="129"/>
        <v>467212.46933836374</v>
      </c>
      <c r="AH76" s="179">
        <f t="shared" si="130"/>
        <v>2101559.8756878921</v>
      </c>
      <c r="AI76" s="81"/>
      <c r="AJ76" s="83">
        <v>207982.02631465258</v>
      </c>
      <c r="AK76" s="87">
        <v>3.3013020049944855</v>
      </c>
      <c r="AL76" s="84">
        <v>36678.11725708122</v>
      </c>
      <c r="AM76" s="87">
        <v>3.2255841401003624</v>
      </c>
      <c r="AN76" s="84">
        <v>244660.14357173379</v>
      </c>
      <c r="AO76" s="88">
        <v>3.2897250752542493</v>
      </c>
      <c r="AP76" s="86">
        <v>55593.922475048777</v>
      </c>
      <c r="AQ76" s="87">
        <v>0.46342557684493368</v>
      </c>
      <c r="AR76" s="84">
        <v>91651.923953217527</v>
      </c>
      <c r="AS76" s="87">
        <v>0.8316871502106854</v>
      </c>
      <c r="AT76" s="84">
        <v>147245.84642826632</v>
      </c>
      <c r="AU76" s="88">
        <v>0.6397459471255863</v>
      </c>
      <c r="AV76" s="177">
        <f t="shared" si="131"/>
        <v>263575.94878970133</v>
      </c>
      <c r="AW76" s="178">
        <f t="shared" si="132"/>
        <v>128330.04121029875</v>
      </c>
      <c r="AX76" s="179">
        <f t="shared" si="133"/>
        <v>391905.99000000011</v>
      </c>
      <c r="AY76" s="81"/>
      <c r="AZ76" s="83">
        <v>273012.1400630119</v>
      </c>
      <c r="BA76" s="87">
        <v>2.4962479318912298</v>
      </c>
      <c r="BB76" s="87">
        <v>44580.435376924965</v>
      </c>
      <c r="BC76" s="87">
        <v>2.4154982323864846</v>
      </c>
      <c r="BD76" s="84">
        <v>317592.57543993689</v>
      </c>
      <c r="BE76" s="88">
        <v>2.4845888945037111</v>
      </c>
      <c r="BF76" s="86">
        <v>358485.03519736067</v>
      </c>
      <c r="BG76" s="87">
        <v>0.67394286229439782</v>
      </c>
      <c r="BH76" s="84">
        <v>260135.04093160442</v>
      </c>
      <c r="BI76" s="87">
        <v>1.2497059475857377</v>
      </c>
      <c r="BJ76" s="84">
        <v>618620.07612896513</v>
      </c>
      <c r="BK76" s="88">
        <v>0.83588383960221158</v>
      </c>
      <c r="BL76" s="177">
        <f t="shared" si="134"/>
        <v>631497.17526037258</v>
      </c>
      <c r="BM76" s="178">
        <f t="shared" si="135"/>
        <v>304715.47630852938</v>
      </c>
      <c r="BN76" s="179">
        <f t="shared" si="136"/>
        <v>936212.65156890196</v>
      </c>
      <c r="BO76" s="81"/>
      <c r="BP76" s="83">
        <v>0</v>
      </c>
      <c r="BQ76" s="87">
        <v>0</v>
      </c>
      <c r="BR76" s="87">
        <v>0</v>
      </c>
      <c r="BS76" s="87">
        <v>0</v>
      </c>
      <c r="BT76" s="84">
        <v>0</v>
      </c>
      <c r="BU76" s="88">
        <v>0</v>
      </c>
      <c r="BV76" s="86">
        <v>0</v>
      </c>
      <c r="BW76" s="87">
        <v>0</v>
      </c>
      <c r="BX76" s="84">
        <v>0</v>
      </c>
      <c r="BY76" s="87">
        <v>0</v>
      </c>
      <c r="BZ76" s="84">
        <v>0</v>
      </c>
      <c r="CA76" s="88">
        <v>0</v>
      </c>
      <c r="CB76" s="177">
        <f t="shared" si="137"/>
        <v>0</v>
      </c>
      <c r="CC76" s="178">
        <f t="shared" si="138"/>
        <v>0</v>
      </c>
      <c r="CD76" s="179">
        <f t="shared" si="139"/>
        <v>0</v>
      </c>
      <c r="CE76" s="81"/>
      <c r="CF76" s="83">
        <v>0</v>
      </c>
      <c r="CG76" s="87">
        <v>0</v>
      </c>
      <c r="CH76" s="87">
        <v>0</v>
      </c>
      <c r="CI76" s="87">
        <v>0</v>
      </c>
      <c r="CJ76" s="84">
        <v>0</v>
      </c>
      <c r="CK76" s="88">
        <v>0</v>
      </c>
      <c r="CL76" s="86">
        <v>0</v>
      </c>
      <c r="CM76" s="87">
        <v>0</v>
      </c>
      <c r="CN76" s="84">
        <v>0</v>
      </c>
      <c r="CO76" s="87">
        <v>0</v>
      </c>
      <c r="CP76" s="84">
        <v>0</v>
      </c>
      <c r="CQ76" s="88">
        <v>0</v>
      </c>
      <c r="CR76" s="177">
        <f t="shared" si="140"/>
        <v>0</v>
      </c>
      <c r="CS76" s="178">
        <f t="shared" si="141"/>
        <v>0</v>
      </c>
      <c r="CT76" s="179">
        <f t="shared" si="142"/>
        <v>0</v>
      </c>
      <c r="CU76" s="81"/>
      <c r="CV76" s="86">
        <f t="shared" si="143"/>
        <v>1481864.4152139192</v>
      </c>
      <c r="CW76" s="87">
        <f t="shared" si="123"/>
        <v>2.2181872297574428</v>
      </c>
      <c r="CX76" s="87">
        <f t="shared" si="144"/>
        <v>189126.35358012305</v>
      </c>
      <c r="CY76" s="87">
        <f t="shared" si="145"/>
        <v>1.7812701067117782</v>
      </c>
      <c r="CZ76" s="84">
        <f t="shared" si="146"/>
        <v>1670990.7687940423</v>
      </c>
      <c r="DA76" s="88">
        <f t="shared" si="147"/>
        <v>2.1582698211171172</v>
      </c>
      <c r="DB76" s="86">
        <f t="shared" si="148"/>
        <v>1809934.4319483344</v>
      </c>
      <c r="DC76" s="87">
        <f t="shared" si="115"/>
        <v>0.6046959962539693</v>
      </c>
      <c r="DD76" s="84">
        <f t="shared" si="149"/>
        <v>860898.87651441735</v>
      </c>
      <c r="DE76" s="87">
        <f t="shared" si="150"/>
        <v>0.62739957622919706</v>
      </c>
      <c r="DF76" s="84">
        <f t="shared" si="151"/>
        <v>2670833.308462752</v>
      </c>
      <c r="DG76" s="88">
        <f t="shared" si="152"/>
        <v>0.61183254197088588</v>
      </c>
      <c r="DH76" s="224"/>
      <c r="DI76" s="237" t="s">
        <v>76</v>
      </c>
      <c r="DJ76" s="86">
        <f t="shared" si="153"/>
        <v>1670990.7687940423</v>
      </c>
      <c r="DK76" s="84">
        <f t="shared" si="154"/>
        <v>2670833.308462752</v>
      </c>
      <c r="DL76" s="85">
        <f t="shared" si="155"/>
        <v>4341824.0772567941</v>
      </c>
      <c r="DM76" s="337"/>
      <c r="DN76" s="338"/>
      <c r="DO76" s="339"/>
      <c r="DP76" s="339"/>
    </row>
    <row r="77" spans="1:120" s="100" customFormat="1" ht="15.6">
      <c r="A77" s="73">
        <v>62</v>
      </c>
      <c r="B77" s="73" t="s">
        <v>77</v>
      </c>
      <c r="C77" s="82"/>
      <c r="D77" s="83">
        <v>204334.97353978819</v>
      </c>
      <c r="E77" s="87">
        <v>2.0136087343909277</v>
      </c>
      <c r="F77" s="87">
        <v>17755.296460211794</v>
      </c>
      <c r="G77" s="87">
        <v>1.1937136251318941</v>
      </c>
      <c r="H77" s="84">
        <v>222090.27</v>
      </c>
      <c r="I77" s="88">
        <v>1.9087955410782889</v>
      </c>
      <c r="J77" s="86">
        <v>2612.1761438809572</v>
      </c>
      <c r="K77" s="87">
        <v>9.9317755230976419E-3</v>
      </c>
      <c r="L77" s="84">
        <v>4143.0938561190424</v>
      </c>
      <c r="M77" s="87">
        <v>1.9281773045776499E-2</v>
      </c>
      <c r="N77" s="84">
        <v>6755.2699999999995</v>
      </c>
      <c r="O77" s="88">
        <v>1.4135824040612451E-2</v>
      </c>
      <c r="P77" s="177">
        <f t="shared" si="125"/>
        <v>206947.14968366915</v>
      </c>
      <c r="Q77" s="178">
        <f t="shared" si="126"/>
        <v>21898.390316330835</v>
      </c>
      <c r="R77" s="179">
        <f t="shared" si="127"/>
        <v>228845.53999999998</v>
      </c>
      <c r="S77" s="79"/>
      <c r="T77" s="83">
        <v>189688.39932457369</v>
      </c>
      <c r="U77" s="87">
        <v>1.0020623531393553</v>
      </c>
      <c r="V77" s="87">
        <v>31486.77407801825</v>
      </c>
      <c r="W77" s="87">
        <v>1.019847576537483</v>
      </c>
      <c r="X77" s="84">
        <v>221175.17340259196</v>
      </c>
      <c r="Y77" s="88">
        <v>1.004556316891303</v>
      </c>
      <c r="Z77" s="86">
        <v>954889.38700462342</v>
      </c>
      <c r="AA77" s="87">
        <v>1.0999798468675828</v>
      </c>
      <c r="AB77" s="84">
        <v>297031.21852274606</v>
      </c>
      <c r="AC77" s="87">
        <v>1.0698083498328683</v>
      </c>
      <c r="AD77" s="84">
        <v>1251920.6055273695</v>
      </c>
      <c r="AE77" s="88">
        <v>1.0926683792549863</v>
      </c>
      <c r="AF77" s="177">
        <f t="shared" si="128"/>
        <v>1144577.7863291972</v>
      </c>
      <c r="AG77" s="178">
        <f t="shared" si="129"/>
        <v>328517.99260076432</v>
      </c>
      <c r="AH77" s="179">
        <f t="shared" si="130"/>
        <v>1473095.7789299616</v>
      </c>
      <c r="AI77" s="81"/>
      <c r="AJ77" s="83">
        <v>102881.90802509681</v>
      </c>
      <c r="AK77" s="87">
        <v>1.6330461591285208</v>
      </c>
      <c r="AL77" s="84">
        <v>18541.391934440573</v>
      </c>
      <c r="AM77" s="87">
        <v>1.6305858705866303</v>
      </c>
      <c r="AN77" s="84">
        <v>121423.29995953738</v>
      </c>
      <c r="AO77" s="88">
        <v>1.6326699917916578</v>
      </c>
      <c r="AP77" s="86">
        <v>26506.964580434833</v>
      </c>
      <c r="AQ77" s="87">
        <v>0.22095950068300085</v>
      </c>
      <c r="AR77" s="84">
        <v>45003.776872057992</v>
      </c>
      <c r="AS77" s="87">
        <v>0.40838273023646088</v>
      </c>
      <c r="AT77" s="84">
        <v>71510.741452492832</v>
      </c>
      <c r="AU77" s="88">
        <v>0.31069607822496592</v>
      </c>
      <c r="AV77" s="177">
        <f t="shared" si="131"/>
        <v>129388.87260553165</v>
      </c>
      <c r="AW77" s="178">
        <f t="shared" si="132"/>
        <v>63545.168806498565</v>
      </c>
      <c r="AX77" s="179">
        <f t="shared" si="133"/>
        <v>192934.04141203023</v>
      </c>
      <c r="AY77" s="81"/>
      <c r="AZ77" s="83">
        <v>502775.9268544747</v>
      </c>
      <c r="BA77" s="87">
        <v>4.597060655711168</v>
      </c>
      <c r="BB77" s="87">
        <v>79325.300447360321</v>
      </c>
      <c r="BC77" s="87">
        <v>4.2980765305245079</v>
      </c>
      <c r="BD77" s="84">
        <v>582101.22730183508</v>
      </c>
      <c r="BE77" s="88">
        <v>4.5538918623261102</v>
      </c>
      <c r="BF77" s="86">
        <v>311480.74214844336</v>
      </c>
      <c r="BG77" s="87">
        <v>0.58557597194408839</v>
      </c>
      <c r="BH77" s="84">
        <v>221707.58808764449</v>
      </c>
      <c r="BI77" s="87">
        <v>1.0650979217016219</v>
      </c>
      <c r="BJ77" s="84">
        <v>533188.33023608779</v>
      </c>
      <c r="BK77" s="88">
        <v>0.7204478579125847</v>
      </c>
      <c r="BL77" s="177">
        <f t="shared" si="134"/>
        <v>814256.66900291806</v>
      </c>
      <c r="BM77" s="178">
        <f t="shared" si="135"/>
        <v>301032.88853500481</v>
      </c>
      <c r="BN77" s="179">
        <f t="shared" si="136"/>
        <v>1115289.5575379229</v>
      </c>
      <c r="BO77" s="81"/>
      <c r="BP77" s="83">
        <v>0</v>
      </c>
      <c r="BQ77" s="87">
        <v>0</v>
      </c>
      <c r="BR77" s="87">
        <v>0</v>
      </c>
      <c r="BS77" s="87">
        <v>0</v>
      </c>
      <c r="BT77" s="84">
        <v>0</v>
      </c>
      <c r="BU77" s="88">
        <v>0</v>
      </c>
      <c r="BV77" s="86">
        <v>89.98</v>
      </c>
      <c r="BW77" s="87">
        <v>1.3518203301878998E-4</v>
      </c>
      <c r="BX77" s="84">
        <v>0</v>
      </c>
      <c r="BY77" s="87">
        <v>0</v>
      </c>
      <c r="BZ77" s="84">
        <v>89.98</v>
      </c>
      <c r="CA77" s="88">
        <v>8.8809666218571666E-5</v>
      </c>
      <c r="CB77" s="177">
        <f t="shared" si="137"/>
        <v>89.98</v>
      </c>
      <c r="CC77" s="178">
        <f t="shared" si="138"/>
        <v>0</v>
      </c>
      <c r="CD77" s="179">
        <f t="shared" si="139"/>
        <v>89.98</v>
      </c>
      <c r="CE77" s="81"/>
      <c r="CF77" s="83">
        <v>0</v>
      </c>
      <c r="CG77" s="87">
        <v>0</v>
      </c>
      <c r="CH77" s="87">
        <v>0</v>
      </c>
      <c r="CI77" s="87">
        <v>0</v>
      </c>
      <c r="CJ77" s="84">
        <v>0</v>
      </c>
      <c r="CK77" s="88">
        <v>0</v>
      </c>
      <c r="CL77" s="86">
        <v>0</v>
      </c>
      <c r="CM77" s="87">
        <v>0</v>
      </c>
      <c r="CN77" s="84">
        <v>0</v>
      </c>
      <c r="CO77" s="87">
        <v>0</v>
      </c>
      <c r="CP77" s="84">
        <v>0</v>
      </c>
      <c r="CQ77" s="88">
        <v>0</v>
      </c>
      <c r="CR77" s="177">
        <f t="shared" si="140"/>
        <v>0</v>
      </c>
      <c r="CS77" s="178">
        <f t="shared" si="141"/>
        <v>0</v>
      </c>
      <c r="CT77" s="179">
        <f t="shared" si="142"/>
        <v>0</v>
      </c>
      <c r="CU77" s="81"/>
      <c r="CV77" s="86">
        <f t="shared" si="143"/>
        <v>999681.20774393342</v>
      </c>
      <c r="CW77" s="87">
        <f t="shared" si="123"/>
        <v>1.4964122669252296</v>
      </c>
      <c r="CX77" s="87">
        <f t="shared" si="144"/>
        <v>147108.76292003095</v>
      </c>
      <c r="CY77" s="87">
        <f t="shared" si="145"/>
        <v>1.3855310847189164</v>
      </c>
      <c r="CZ77" s="84">
        <f t="shared" si="146"/>
        <v>1146789.9706639643</v>
      </c>
      <c r="DA77" s="88">
        <f t="shared" si="147"/>
        <v>1.4812063783153575</v>
      </c>
      <c r="DB77" s="86">
        <f t="shared" si="148"/>
        <v>1295579.2498773825</v>
      </c>
      <c r="DC77" s="87">
        <f t="shared" si="115"/>
        <v>0.43285081017395527</v>
      </c>
      <c r="DD77" s="84">
        <f t="shared" si="149"/>
        <v>567885.67733856756</v>
      </c>
      <c r="DE77" s="87">
        <f t="shared" si="150"/>
        <v>0.41385956356615256</v>
      </c>
      <c r="DF77" s="84">
        <f t="shared" si="151"/>
        <v>1863464.9272159501</v>
      </c>
      <c r="DG77" s="88">
        <f t="shared" si="152"/>
        <v>0.42688118336683051</v>
      </c>
      <c r="DH77" s="224"/>
      <c r="DI77" s="237" t="s">
        <v>77</v>
      </c>
      <c r="DJ77" s="86">
        <f t="shared" si="153"/>
        <v>1146789.9706639643</v>
      </c>
      <c r="DK77" s="84">
        <f t="shared" si="154"/>
        <v>1863464.9272159501</v>
      </c>
      <c r="DL77" s="85">
        <f t="shared" si="155"/>
        <v>3010254.8978799144</v>
      </c>
      <c r="DM77" s="337"/>
      <c r="DN77" s="338"/>
      <c r="DO77" s="339"/>
      <c r="DP77" s="339"/>
    </row>
    <row r="78" spans="1:120" s="100" customFormat="1" ht="15.6">
      <c r="A78" s="73">
        <v>63</v>
      </c>
      <c r="B78" s="73" t="s">
        <v>78</v>
      </c>
      <c r="C78" s="82"/>
      <c r="D78" s="83">
        <v>423399.51910826558</v>
      </c>
      <c r="E78" s="87">
        <v>4.1723692965722829</v>
      </c>
      <c r="F78" s="87">
        <v>36790.490891734378</v>
      </c>
      <c r="G78" s="87">
        <v>2.4734765961902903</v>
      </c>
      <c r="H78" s="84">
        <v>460190.00999999995</v>
      </c>
      <c r="I78" s="88">
        <v>3.9551874070699862</v>
      </c>
      <c r="J78" s="86">
        <v>55135.266101498848</v>
      </c>
      <c r="K78" s="87">
        <v>0.20963023018531035</v>
      </c>
      <c r="L78" s="84">
        <v>87448.383898501183</v>
      </c>
      <c r="M78" s="87">
        <v>0.40698085781004034</v>
      </c>
      <c r="N78" s="84">
        <v>142583.65000000002</v>
      </c>
      <c r="O78" s="88">
        <v>0.29836518562074821</v>
      </c>
      <c r="P78" s="177">
        <f t="shared" si="125"/>
        <v>478534.78520976444</v>
      </c>
      <c r="Q78" s="178">
        <f t="shared" si="126"/>
        <v>124238.87479023557</v>
      </c>
      <c r="R78" s="179">
        <f t="shared" si="127"/>
        <v>602773.66</v>
      </c>
      <c r="S78" s="79"/>
      <c r="T78" s="83">
        <v>1120383.2031736081</v>
      </c>
      <c r="U78" s="87">
        <v>5.918621449638179</v>
      </c>
      <c r="V78" s="87">
        <v>177307.07694948179</v>
      </c>
      <c r="W78" s="87">
        <v>5.7429253400752023</v>
      </c>
      <c r="X78" s="84">
        <v>1297690.2801230899</v>
      </c>
      <c r="Y78" s="88">
        <v>5.8939841583992969</v>
      </c>
      <c r="Z78" s="86">
        <v>772763.53546588356</v>
      </c>
      <c r="AA78" s="87">
        <v>0.89018092249725533</v>
      </c>
      <c r="AB78" s="84">
        <v>371175.99805415934</v>
      </c>
      <c r="AC78" s="87">
        <v>1.3368533582118407</v>
      </c>
      <c r="AD78" s="84">
        <v>1143939.5335200429</v>
      </c>
      <c r="AE78" s="88">
        <v>0.99842318317822754</v>
      </c>
      <c r="AF78" s="177">
        <f t="shared" si="128"/>
        <v>1893146.7386394916</v>
      </c>
      <c r="AG78" s="178">
        <f t="shared" si="129"/>
        <v>548483.07500364119</v>
      </c>
      <c r="AH78" s="179">
        <f t="shared" si="130"/>
        <v>2441629.8136431328</v>
      </c>
      <c r="AI78" s="81"/>
      <c r="AJ78" s="83">
        <v>0</v>
      </c>
      <c r="AK78" s="87">
        <v>0</v>
      </c>
      <c r="AL78" s="84">
        <v>0</v>
      </c>
      <c r="AM78" s="87">
        <v>0</v>
      </c>
      <c r="AN78" s="84">
        <v>0</v>
      </c>
      <c r="AO78" s="88">
        <v>0</v>
      </c>
      <c r="AP78" s="86">
        <v>0</v>
      </c>
      <c r="AQ78" s="87">
        <v>0</v>
      </c>
      <c r="AR78" s="84">
        <v>0</v>
      </c>
      <c r="AS78" s="87">
        <v>0</v>
      </c>
      <c r="AT78" s="84">
        <v>0</v>
      </c>
      <c r="AU78" s="88">
        <v>0</v>
      </c>
      <c r="AV78" s="177">
        <f t="shared" si="131"/>
        <v>0</v>
      </c>
      <c r="AW78" s="178">
        <f t="shared" si="132"/>
        <v>0</v>
      </c>
      <c r="AX78" s="179">
        <f t="shared" si="133"/>
        <v>0</v>
      </c>
      <c r="AY78" s="81"/>
      <c r="AZ78" s="83">
        <v>236447.32657579004</v>
      </c>
      <c r="BA78" s="87">
        <v>2.1619227255967415</v>
      </c>
      <c r="BB78" s="87">
        <v>37421.439134490996</v>
      </c>
      <c r="BC78" s="87">
        <v>2.0276029006551255</v>
      </c>
      <c r="BD78" s="84">
        <v>273868.76571028103</v>
      </c>
      <c r="BE78" s="88">
        <v>2.1425289709390261</v>
      </c>
      <c r="BF78" s="86">
        <v>275297.73298642109</v>
      </c>
      <c r="BG78" s="87">
        <v>0.51755282350874954</v>
      </c>
      <c r="BH78" s="84">
        <v>199272.42518668485</v>
      </c>
      <c r="BI78" s="87">
        <v>0.9573179147791564</v>
      </c>
      <c r="BJ78" s="84">
        <v>474570.15817310591</v>
      </c>
      <c r="BK78" s="88">
        <v>0.64124256758144182</v>
      </c>
      <c r="BL78" s="177">
        <f t="shared" si="134"/>
        <v>511745.05956221116</v>
      </c>
      <c r="BM78" s="178">
        <f t="shared" si="135"/>
        <v>236693.86432117585</v>
      </c>
      <c r="BN78" s="179">
        <f t="shared" si="136"/>
        <v>748438.923883387</v>
      </c>
      <c r="BO78" s="81"/>
      <c r="BP78" s="83">
        <v>10100.270000000002</v>
      </c>
      <c r="BQ78" s="87">
        <v>0.12822971548998949</v>
      </c>
      <c r="BR78" s="87">
        <v>804.06000000000017</v>
      </c>
      <c r="BS78" s="87">
        <v>7.1162049738914962E-2</v>
      </c>
      <c r="BT78" s="84">
        <v>10904.330000000002</v>
      </c>
      <c r="BU78" s="88">
        <v>0.12107043723491663</v>
      </c>
      <c r="BV78" s="86">
        <v>84157.430000000008</v>
      </c>
      <c r="BW78" s="87">
        <v>0.12643445744650486</v>
      </c>
      <c r="BX78" s="84">
        <v>25376.98</v>
      </c>
      <c r="BY78" s="87">
        <v>7.3015303964529557E-2</v>
      </c>
      <c r="BZ78" s="84">
        <v>109534.41</v>
      </c>
      <c r="CA78" s="88">
        <v>0.10810973984827937</v>
      </c>
      <c r="CB78" s="177">
        <f t="shared" si="137"/>
        <v>94257.700000000012</v>
      </c>
      <c r="CC78" s="178">
        <f t="shared" si="138"/>
        <v>26181.040000000001</v>
      </c>
      <c r="CD78" s="179">
        <f t="shared" si="139"/>
        <v>120438.74000000002</v>
      </c>
      <c r="CE78" s="81"/>
      <c r="CF78" s="83">
        <v>0</v>
      </c>
      <c r="CG78" s="87">
        <v>0</v>
      </c>
      <c r="CH78" s="87">
        <v>0</v>
      </c>
      <c r="CI78" s="87">
        <v>0</v>
      </c>
      <c r="CJ78" s="84">
        <v>0</v>
      </c>
      <c r="CK78" s="88">
        <v>0</v>
      </c>
      <c r="CL78" s="86">
        <v>0</v>
      </c>
      <c r="CM78" s="87">
        <v>0</v>
      </c>
      <c r="CN78" s="84">
        <v>0</v>
      </c>
      <c r="CO78" s="87">
        <v>0</v>
      </c>
      <c r="CP78" s="84">
        <v>0</v>
      </c>
      <c r="CQ78" s="88">
        <v>0</v>
      </c>
      <c r="CR78" s="177">
        <f t="shared" si="140"/>
        <v>0</v>
      </c>
      <c r="CS78" s="178">
        <f t="shared" si="141"/>
        <v>0</v>
      </c>
      <c r="CT78" s="179">
        <f t="shared" si="142"/>
        <v>0</v>
      </c>
      <c r="CU78" s="81"/>
      <c r="CV78" s="86">
        <f t="shared" si="143"/>
        <v>1790330.3188576638</v>
      </c>
      <c r="CW78" s="87">
        <f t="shared" si="123"/>
        <v>2.6799265908307492</v>
      </c>
      <c r="CX78" s="87">
        <f t="shared" si="144"/>
        <v>252323.06697570716</v>
      </c>
      <c r="CY78" s="87">
        <f t="shared" si="145"/>
        <v>2.3764828535503382</v>
      </c>
      <c r="CZ78" s="84">
        <f t="shared" si="146"/>
        <v>2042653.385833371</v>
      </c>
      <c r="DA78" s="88">
        <f t="shared" si="147"/>
        <v>2.6383132929145727</v>
      </c>
      <c r="DB78" s="86">
        <f t="shared" si="148"/>
        <v>1187353.9645538034</v>
      </c>
      <c r="DC78" s="87">
        <f t="shared" si="115"/>
        <v>0.39669292756040436</v>
      </c>
      <c r="DD78" s="84">
        <f t="shared" si="149"/>
        <v>683273.78713934531</v>
      </c>
      <c r="DE78" s="87">
        <f t="shared" si="150"/>
        <v>0.49795126488652669</v>
      </c>
      <c r="DF78" s="84">
        <f t="shared" si="151"/>
        <v>1870627.7516931486</v>
      </c>
      <c r="DG78" s="88">
        <f t="shared" si="152"/>
        <v>0.42852203796216953</v>
      </c>
      <c r="DH78" s="224"/>
      <c r="DI78" s="237" t="s">
        <v>78</v>
      </c>
      <c r="DJ78" s="86">
        <f t="shared" si="153"/>
        <v>2042653.385833371</v>
      </c>
      <c r="DK78" s="84">
        <f t="shared" si="154"/>
        <v>1870627.7516931486</v>
      </c>
      <c r="DL78" s="85">
        <f t="shared" si="155"/>
        <v>3913281.1375265196</v>
      </c>
      <c r="DM78" s="337"/>
      <c r="DN78" s="338"/>
      <c r="DO78" s="339"/>
      <c r="DP78" s="339"/>
    </row>
    <row r="79" spans="1:120" s="100" customFormat="1" ht="15.6">
      <c r="A79" s="73">
        <v>64</v>
      </c>
      <c r="B79" s="73" t="s">
        <v>79</v>
      </c>
      <c r="C79" s="82"/>
      <c r="D79" s="83">
        <v>825471.51272641087</v>
      </c>
      <c r="E79" s="87">
        <v>8.1345675643388251</v>
      </c>
      <c r="F79" s="87">
        <v>71727.76727358911</v>
      </c>
      <c r="G79" s="87">
        <v>4.8223589668945213</v>
      </c>
      <c r="H79" s="84">
        <v>897199.28</v>
      </c>
      <c r="I79" s="88">
        <v>7.711143694510576</v>
      </c>
      <c r="J79" s="86">
        <v>821525.20362835482</v>
      </c>
      <c r="K79" s="87">
        <v>3.1235274574101366</v>
      </c>
      <c r="L79" s="84">
        <v>1302996.3663716449</v>
      </c>
      <c r="M79" s="87">
        <v>6.0640866676826786</v>
      </c>
      <c r="N79" s="84">
        <v>2124521.5699999998</v>
      </c>
      <c r="O79" s="88">
        <v>4.4456939669333284</v>
      </c>
      <c r="P79" s="177">
        <f t="shared" si="125"/>
        <v>1646996.7163547657</v>
      </c>
      <c r="Q79" s="178">
        <f t="shared" si="126"/>
        <v>1374724.1336452339</v>
      </c>
      <c r="R79" s="179">
        <f t="shared" si="127"/>
        <v>3021720.8499999996</v>
      </c>
      <c r="S79" s="79"/>
      <c r="T79" s="83">
        <v>947300.18734686868</v>
      </c>
      <c r="U79" s="87">
        <v>5.0042799572466095</v>
      </c>
      <c r="V79" s="87">
        <v>162439.37529593281</v>
      </c>
      <c r="W79" s="87">
        <v>5.2613647501435779</v>
      </c>
      <c r="X79" s="84">
        <v>1109739.5626428016</v>
      </c>
      <c r="Y79" s="88">
        <v>5.0403301175571897</v>
      </c>
      <c r="Z79" s="86">
        <v>3474721.5833327845</v>
      </c>
      <c r="AA79" s="87">
        <v>4.0026873972612016</v>
      </c>
      <c r="AB79" s="84">
        <v>1113589.012569712</v>
      </c>
      <c r="AC79" s="87">
        <v>4.0107798427860786</v>
      </c>
      <c r="AD79" s="84">
        <v>4588310.5959024969</v>
      </c>
      <c r="AE79" s="88">
        <v>4.0046484419284178</v>
      </c>
      <c r="AF79" s="177">
        <f t="shared" si="128"/>
        <v>4422021.7706796527</v>
      </c>
      <c r="AG79" s="178">
        <f t="shared" si="129"/>
        <v>1276028.3878656449</v>
      </c>
      <c r="AH79" s="179">
        <f t="shared" si="130"/>
        <v>5698050.1585452976</v>
      </c>
      <c r="AI79" s="81"/>
      <c r="AJ79" s="83">
        <v>316251.36912729836</v>
      </c>
      <c r="AK79" s="87">
        <v>5.0198630020206085</v>
      </c>
      <c r="AL79" s="84">
        <v>59416.809668659786</v>
      </c>
      <c r="AM79" s="87">
        <v>5.2252932608090568</v>
      </c>
      <c r="AN79" s="84">
        <v>375668.17879595817</v>
      </c>
      <c r="AO79" s="88">
        <v>5.0512723883766277</v>
      </c>
      <c r="AP79" s="86">
        <v>242962.87314255131</v>
      </c>
      <c r="AQ79" s="87">
        <v>2.0253150816714429</v>
      </c>
      <c r="AR79" s="84">
        <v>408343.84274008602</v>
      </c>
      <c r="AS79" s="87">
        <v>3.7054795166976953</v>
      </c>
      <c r="AT79" s="84">
        <v>651306.71588263731</v>
      </c>
      <c r="AU79" s="88">
        <v>2.8297628892682027</v>
      </c>
      <c r="AV79" s="177">
        <f t="shared" si="131"/>
        <v>559214.24226984964</v>
      </c>
      <c r="AW79" s="178">
        <f t="shared" si="132"/>
        <v>467760.65240874584</v>
      </c>
      <c r="AX79" s="179">
        <f t="shared" si="133"/>
        <v>1026974.8946785955</v>
      </c>
      <c r="AY79" s="81"/>
      <c r="AZ79" s="83">
        <v>693237.28130705538</v>
      </c>
      <c r="BA79" s="87">
        <v>6.3385171420334405</v>
      </c>
      <c r="BB79" s="87">
        <v>111845.79146694858</v>
      </c>
      <c r="BC79" s="87">
        <v>6.0601317439829092</v>
      </c>
      <c r="BD79" s="84">
        <v>805083.07277400396</v>
      </c>
      <c r="BE79" s="88">
        <v>6.2983224938314413</v>
      </c>
      <c r="BF79" s="86">
        <v>653196.01687059458</v>
      </c>
      <c r="BG79" s="87">
        <v>1.2279921057421852</v>
      </c>
      <c r="BH79" s="84">
        <v>469252.67516329384</v>
      </c>
      <c r="BI79" s="87">
        <v>2.254320897991871</v>
      </c>
      <c r="BJ79" s="84">
        <v>1122448.6920338883</v>
      </c>
      <c r="BK79" s="88">
        <v>1.5166606430312011</v>
      </c>
      <c r="BL79" s="177">
        <f t="shared" si="134"/>
        <v>1346433.29817765</v>
      </c>
      <c r="BM79" s="178">
        <f t="shared" si="135"/>
        <v>581098.46663024242</v>
      </c>
      <c r="BN79" s="179">
        <f t="shared" si="136"/>
        <v>1927531.7648078925</v>
      </c>
      <c r="BO79" s="81"/>
      <c r="BP79" s="83">
        <v>7423.3000000000011</v>
      </c>
      <c r="BQ79" s="87">
        <v>9.4243782294615774E-2</v>
      </c>
      <c r="BR79" s="87">
        <v>0</v>
      </c>
      <c r="BS79" s="87">
        <v>0</v>
      </c>
      <c r="BT79" s="84">
        <v>7423.3000000000011</v>
      </c>
      <c r="BU79" s="88">
        <v>8.2420669286967341E-2</v>
      </c>
      <c r="BV79" s="86">
        <v>153855.83000000002</v>
      </c>
      <c r="BW79" s="87">
        <v>0.23114629796836339</v>
      </c>
      <c r="BX79" s="84">
        <v>0</v>
      </c>
      <c r="BY79" s="87">
        <v>0</v>
      </c>
      <c r="BZ79" s="84">
        <v>153855.83000000002</v>
      </c>
      <c r="CA79" s="88">
        <v>0.15185468890954998</v>
      </c>
      <c r="CB79" s="177">
        <f t="shared" si="137"/>
        <v>161279.13</v>
      </c>
      <c r="CC79" s="178">
        <f t="shared" si="138"/>
        <v>0</v>
      </c>
      <c r="CD79" s="179">
        <f t="shared" si="139"/>
        <v>161279.13</v>
      </c>
      <c r="CE79" s="81"/>
      <c r="CF79" s="83">
        <v>11903655.081653561</v>
      </c>
      <c r="CG79" s="87">
        <v>94.367850910120907</v>
      </c>
      <c r="CH79" s="87">
        <v>1431980.1688458987</v>
      </c>
      <c r="CI79" s="87">
        <v>74.192019524682593</v>
      </c>
      <c r="CJ79" s="84">
        <v>13335635.250499461</v>
      </c>
      <c r="CK79" s="88">
        <v>91.690400644239361</v>
      </c>
      <c r="CL79" s="86">
        <v>5868857.2191051617</v>
      </c>
      <c r="CM79" s="87">
        <v>10.778117115209033</v>
      </c>
      <c r="CN79" s="84">
        <v>3049435.5090070954</v>
      </c>
      <c r="CO79" s="87">
        <v>14.267299420813973</v>
      </c>
      <c r="CP79" s="84">
        <v>8918292.728112258</v>
      </c>
      <c r="CQ79" s="88">
        <v>11.761647484097976</v>
      </c>
      <c r="CR79" s="177">
        <f t="shared" si="140"/>
        <v>17772512.300758723</v>
      </c>
      <c r="CS79" s="178">
        <f t="shared" si="141"/>
        <v>4481415.6778529938</v>
      </c>
      <c r="CT79" s="179">
        <f t="shared" si="142"/>
        <v>22253927.978611715</v>
      </c>
      <c r="CU79" s="81"/>
      <c r="CV79" s="86">
        <f t="shared" si="143"/>
        <v>14693338.732161194</v>
      </c>
      <c r="CW79" s="87">
        <f t="shared" si="123"/>
        <v>21.994303934665556</v>
      </c>
      <c r="CX79" s="87">
        <f t="shared" si="144"/>
        <v>1837409.9125510291</v>
      </c>
      <c r="CY79" s="87">
        <f t="shared" si="145"/>
        <v>17.305485401940466</v>
      </c>
      <c r="CZ79" s="84">
        <f t="shared" si="146"/>
        <v>16530748.644712223</v>
      </c>
      <c r="DA79" s="88">
        <f t="shared" si="147"/>
        <v>21.351294445572453</v>
      </c>
      <c r="DB79" s="86">
        <f t="shared" si="148"/>
        <v>11215118.726079447</v>
      </c>
      <c r="DC79" s="87">
        <f t="shared" si="115"/>
        <v>3.7469519732120031</v>
      </c>
      <c r="DD79" s="84">
        <f t="shared" si="149"/>
        <v>6343617.4058518317</v>
      </c>
      <c r="DE79" s="87">
        <f t="shared" si="150"/>
        <v>4.6230550193138109</v>
      </c>
      <c r="DF79" s="84">
        <f t="shared" si="151"/>
        <v>17558736.131931279</v>
      </c>
      <c r="DG79" s="88">
        <f t="shared" si="152"/>
        <v>4.0223424379782404</v>
      </c>
      <c r="DH79" s="224"/>
      <c r="DI79" s="237" t="s">
        <v>79</v>
      </c>
      <c r="DJ79" s="86">
        <f t="shared" si="153"/>
        <v>16530748.644712223</v>
      </c>
      <c r="DK79" s="84">
        <f t="shared" si="154"/>
        <v>17558736.131931279</v>
      </c>
      <c r="DL79" s="85">
        <f t="shared" si="155"/>
        <v>34089484.7766435</v>
      </c>
      <c r="DM79" s="337"/>
      <c r="DN79" s="338"/>
      <c r="DO79" s="339"/>
      <c r="DP79" s="339"/>
    </row>
    <row r="80" spans="1:120" s="100" customFormat="1" ht="15.6">
      <c r="A80" s="73">
        <v>65</v>
      </c>
      <c r="B80" s="73" t="s">
        <v>80</v>
      </c>
      <c r="C80" s="82"/>
      <c r="D80" s="83">
        <v>0</v>
      </c>
      <c r="E80" s="87">
        <v>0</v>
      </c>
      <c r="F80" s="87">
        <v>0</v>
      </c>
      <c r="G80" s="87">
        <v>0</v>
      </c>
      <c r="H80" s="84">
        <v>0</v>
      </c>
      <c r="I80" s="88">
        <v>0</v>
      </c>
      <c r="J80" s="86">
        <v>0</v>
      </c>
      <c r="K80" s="87">
        <v>0</v>
      </c>
      <c r="L80" s="84">
        <v>0</v>
      </c>
      <c r="M80" s="87">
        <v>0</v>
      </c>
      <c r="N80" s="84">
        <v>0</v>
      </c>
      <c r="O80" s="88">
        <v>0</v>
      </c>
      <c r="P80" s="177">
        <f t="shared" si="125"/>
        <v>0</v>
      </c>
      <c r="Q80" s="178">
        <f t="shared" si="126"/>
        <v>0</v>
      </c>
      <c r="R80" s="179">
        <f t="shared" si="127"/>
        <v>0</v>
      </c>
      <c r="S80" s="79"/>
      <c r="T80" s="83">
        <v>371713.31688990531</v>
      </c>
      <c r="U80" s="87">
        <v>1.9636410151713453</v>
      </c>
      <c r="V80" s="87">
        <v>60911.828677596612</v>
      </c>
      <c r="W80" s="87">
        <v>1.972916650825828</v>
      </c>
      <c r="X80" s="84">
        <v>432625.1455675019</v>
      </c>
      <c r="Y80" s="88">
        <v>1.964941707244799</v>
      </c>
      <c r="Z80" s="86">
        <v>672247.99822694343</v>
      </c>
      <c r="AA80" s="87">
        <v>0.77439257385225491</v>
      </c>
      <c r="AB80" s="84">
        <v>237033.21976950846</v>
      </c>
      <c r="AC80" s="87">
        <v>0.85371537361743954</v>
      </c>
      <c r="AD80" s="84">
        <v>909281.21799645189</v>
      </c>
      <c r="AE80" s="88">
        <v>0.79361489088731363</v>
      </c>
      <c r="AF80" s="177">
        <f t="shared" si="128"/>
        <v>1043961.3151168488</v>
      </c>
      <c r="AG80" s="178">
        <f t="shared" si="129"/>
        <v>297945.0484471051</v>
      </c>
      <c r="AH80" s="179">
        <f t="shared" si="130"/>
        <v>1341906.3635639539</v>
      </c>
      <c r="AI80" s="81"/>
      <c r="AJ80" s="83">
        <v>68490.726830057334</v>
      </c>
      <c r="AK80" s="87">
        <v>1.0871543941278943</v>
      </c>
      <c r="AL80" s="84">
        <v>12313.868503332658</v>
      </c>
      <c r="AM80" s="87">
        <v>1.0829186969776323</v>
      </c>
      <c r="AN80" s="84">
        <v>80804.595333389996</v>
      </c>
      <c r="AO80" s="88">
        <v>1.0865067745948016</v>
      </c>
      <c r="AP80" s="86">
        <v>17720.01799333734</v>
      </c>
      <c r="AQ80" s="87">
        <v>0.14771236125586507</v>
      </c>
      <c r="AR80" s="84">
        <v>29984.74667327269</v>
      </c>
      <c r="AS80" s="87">
        <v>0.27209388995710243</v>
      </c>
      <c r="AT80" s="84">
        <v>47704.764666610034</v>
      </c>
      <c r="AU80" s="88">
        <v>0.20726513239143579</v>
      </c>
      <c r="AV80" s="177">
        <f t="shared" si="131"/>
        <v>86210.744823394678</v>
      </c>
      <c r="AW80" s="178">
        <f t="shared" si="132"/>
        <v>42298.615176605352</v>
      </c>
      <c r="AX80" s="179">
        <f t="shared" si="133"/>
        <v>128509.36000000003</v>
      </c>
      <c r="AY80" s="81"/>
      <c r="AZ80" s="83">
        <v>727516.77363552409</v>
      </c>
      <c r="BA80" s="87">
        <v>6.6519468371798602</v>
      </c>
      <c r="BB80" s="87">
        <v>117511.92039354009</v>
      </c>
      <c r="BC80" s="87">
        <v>6.3671391630656746</v>
      </c>
      <c r="BD80" s="84">
        <v>845028.69402906415</v>
      </c>
      <c r="BE80" s="88">
        <v>6.6108249092827238</v>
      </c>
      <c r="BF80" s="86">
        <v>955347.7548453554</v>
      </c>
      <c r="BG80" s="87">
        <v>1.7960297841513519</v>
      </c>
      <c r="BH80" s="84">
        <v>683866.75388213689</v>
      </c>
      <c r="BI80" s="87">
        <v>3.2853411313678467</v>
      </c>
      <c r="BJ80" s="84">
        <v>1639214.5087274923</v>
      </c>
      <c r="BK80" s="88">
        <v>2.2149182840311537</v>
      </c>
      <c r="BL80" s="177">
        <f t="shared" si="134"/>
        <v>1682864.5284808795</v>
      </c>
      <c r="BM80" s="178">
        <f t="shared" si="135"/>
        <v>801378.67427567695</v>
      </c>
      <c r="BN80" s="179">
        <f t="shared" si="136"/>
        <v>2484243.2027565567</v>
      </c>
      <c r="BO80" s="81"/>
      <c r="BP80" s="83">
        <v>0</v>
      </c>
      <c r="BQ80" s="87">
        <v>0</v>
      </c>
      <c r="BR80" s="87">
        <v>0</v>
      </c>
      <c r="BS80" s="87">
        <v>0</v>
      </c>
      <c r="BT80" s="84">
        <v>0</v>
      </c>
      <c r="BU80" s="88">
        <v>0</v>
      </c>
      <c r="BV80" s="86">
        <v>0</v>
      </c>
      <c r="BW80" s="87">
        <v>0</v>
      </c>
      <c r="BX80" s="84">
        <v>0</v>
      </c>
      <c r="BY80" s="87">
        <v>0</v>
      </c>
      <c r="BZ80" s="84">
        <v>0</v>
      </c>
      <c r="CA80" s="88">
        <v>0</v>
      </c>
      <c r="CB80" s="177">
        <f t="shared" si="137"/>
        <v>0</v>
      </c>
      <c r="CC80" s="178">
        <f t="shared" si="138"/>
        <v>0</v>
      </c>
      <c r="CD80" s="179">
        <f t="shared" si="139"/>
        <v>0</v>
      </c>
      <c r="CE80" s="81"/>
      <c r="CF80" s="83">
        <v>0</v>
      </c>
      <c r="CG80" s="87">
        <v>0</v>
      </c>
      <c r="CH80" s="87">
        <v>0</v>
      </c>
      <c r="CI80" s="87">
        <v>0</v>
      </c>
      <c r="CJ80" s="84">
        <v>0</v>
      </c>
      <c r="CK80" s="88">
        <v>0</v>
      </c>
      <c r="CL80" s="86">
        <v>0</v>
      </c>
      <c r="CM80" s="87">
        <v>0</v>
      </c>
      <c r="CN80" s="84">
        <v>0</v>
      </c>
      <c r="CO80" s="87">
        <v>0</v>
      </c>
      <c r="CP80" s="84">
        <v>0</v>
      </c>
      <c r="CQ80" s="88">
        <v>0</v>
      </c>
      <c r="CR80" s="177">
        <f t="shared" si="140"/>
        <v>0</v>
      </c>
      <c r="CS80" s="178">
        <f t="shared" si="141"/>
        <v>0</v>
      </c>
      <c r="CT80" s="179">
        <f t="shared" si="142"/>
        <v>0</v>
      </c>
      <c r="CU80" s="81"/>
      <c r="CV80" s="86">
        <f t="shared" si="143"/>
        <v>1167720.8173554868</v>
      </c>
      <c r="CW80" s="87">
        <f t="shared" si="123"/>
        <v>1.7479489880360912</v>
      </c>
      <c r="CX80" s="87">
        <f t="shared" si="144"/>
        <v>190737.61757446936</v>
      </c>
      <c r="CY80" s="87">
        <f t="shared" si="145"/>
        <v>1.7964456564583882</v>
      </c>
      <c r="CZ80" s="84">
        <f t="shared" si="146"/>
        <v>1358458.4349299562</v>
      </c>
      <c r="DA80" s="88">
        <f t="shared" si="147"/>
        <v>1.7545996651239961</v>
      </c>
      <c r="DB80" s="86">
        <f t="shared" si="148"/>
        <v>1645315.7710656361</v>
      </c>
      <c r="DC80" s="87">
        <f t="shared" si="115"/>
        <v>0.54969718337581353</v>
      </c>
      <c r="DD80" s="84">
        <f t="shared" si="149"/>
        <v>950884.72032491805</v>
      </c>
      <c r="DE80" s="87">
        <f t="shared" si="150"/>
        <v>0.69297880023970648</v>
      </c>
      <c r="DF80" s="84">
        <f t="shared" si="151"/>
        <v>2596200.4913905542</v>
      </c>
      <c r="DG80" s="88">
        <f t="shared" si="152"/>
        <v>0.59473571079125198</v>
      </c>
      <c r="DH80" s="224"/>
      <c r="DI80" s="237" t="s">
        <v>80</v>
      </c>
      <c r="DJ80" s="86">
        <f t="shared" si="153"/>
        <v>1358458.4349299562</v>
      </c>
      <c r="DK80" s="84">
        <f t="shared" si="154"/>
        <v>2596200.4913905542</v>
      </c>
      <c r="DL80" s="85">
        <f t="shared" si="155"/>
        <v>3954658.9263205105</v>
      </c>
      <c r="DM80" s="337"/>
      <c r="DN80" s="338"/>
      <c r="DO80" s="339"/>
      <c r="DP80" s="339"/>
    </row>
    <row r="81" spans="1:120" s="100" customFormat="1" ht="15.6">
      <c r="A81" s="73">
        <v>66</v>
      </c>
      <c r="B81" s="73" t="s">
        <v>81</v>
      </c>
      <c r="C81" s="82"/>
      <c r="D81" s="83">
        <v>0</v>
      </c>
      <c r="E81" s="87">
        <v>0</v>
      </c>
      <c r="F81" s="87">
        <v>0</v>
      </c>
      <c r="G81" s="87">
        <v>0</v>
      </c>
      <c r="H81" s="84">
        <v>0</v>
      </c>
      <c r="I81" s="88">
        <v>0</v>
      </c>
      <c r="J81" s="86">
        <v>0</v>
      </c>
      <c r="K81" s="87">
        <v>0</v>
      </c>
      <c r="L81" s="84">
        <v>0</v>
      </c>
      <c r="M81" s="87">
        <v>0</v>
      </c>
      <c r="N81" s="84">
        <v>0</v>
      </c>
      <c r="O81" s="88">
        <v>0</v>
      </c>
      <c r="P81" s="177">
        <f t="shared" si="125"/>
        <v>0</v>
      </c>
      <c r="Q81" s="178">
        <f t="shared" si="126"/>
        <v>0</v>
      </c>
      <c r="R81" s="179">
        <f t="shared" si="127"/>
        <v>0</v>
      </c>
      <c r="S81" s="79"/>
      <c r="T81" s="83">
        <v>1228539.3657633979</v>
      </c>
      <c r="U81" s="87">
        <v>6.4899754131760394</v>
      </c>
      <c r="V81" s="87">
        <v>271947.35914973891</v>
      </c>
      <c r="W81" s="87">
        <v>8.8082969213493207</v>
      </c>
      <c r="X81" s="84">
        <v>1500486.7249131368</v>
      </c>
      <c r="Y81" s="88">
        <v>6.8150660615933765</v>
      </c>
      <c r="Z81" s="86">
        <v>1392708.0007173275</v>
      </c>
      <c r="AA81" s="87">
        <v>1.6043227144516223</v>
      </c>
      <c r="AB81" s="84">
        <v>507955.81623407861</v>
      </c>
      <c r="AC81" s="87">
        <v>1.8294890895846143</v>
      </c>
      <c r="AD81" s="84">
        <v>1900663.8169514062</v>
      </c>
      <c r="AE81" s="88">
        <v>1.6588873473346517</v>
      </c>
      <c r="AF81" s="177">
        <f t="shared" si="128"/>
        <v>2621247.3664807254</v>
      </c>
      <c r="AG81" s="178">
        <f t="shared" si="129"/>
        <v>779903.17538381752</v>
      </c>
      <c r="AH81" s="179">
        <f t="shared" si="130"/>
        <v>3401150.5418645428</v>
      </c>
      <c r="AI81" s="81"/>
      <c r="AJ81" s="83">
        <v>0</v>
      </c>
      <c r="AK81" s="87">
        <v>0</v>
      </c>
      <c r="AL81" s="84">
        <v>0</v>
      </c>
      <c r="AM81" s="87">
        <v>0</v>
      </c>
      <c r="AN81" s="84">
        <v>0</v>
      </c>
      <c r="AO81" s="88">
        <v>0</v>
      </c>
      <c r="AP81" s="86">
        <v>0</v>
      </c>
      <c r="AQ81" s="87">
        <v>0</v>
      </c>
      <c r="AR81" s="84">
        <v>0</v>
      </c>
      <c r="AS81" s="87">
        <v>0</v>
      </c>
      <c r="AT81" s="84">
        <v>0</v>
      </c>
      <c r="AU81" s="88">
        <v>0</v>
      </c>
      <c r="AV81" s="177">
        <f t="shared" si="131"/>
        <v>0</v>
      </c>
      <c r="AW81" s="178">
        <f t="shared" si="132"/>
        <v>0</v>
      </c>
      <c r="AX81" s="179">
        <f t="shared" si="133"/>
        <v>0</v>
      </c>
      <c r="AY81" s="81"/>
      <c r="AZ81" s="83">
        <v>580812.60687470844</v>
      </c>
      <c r="BA81" s="87">
        <v>5.3105780145627044</v>
      </c>
      <c r="BB81" s="87">
        <v>92167.43823097639</v>
      </c>
      <c r="BC81" s="87">
        <v>4.9939010745002381</v>
      </c>
      <c r="BD81" s="84">
        <v>672980.04510568478</v>
      </c>
      <c r="BE81" s="88">
        <v>5.2648546458492849</v>
      </c>
      <c r="BF81" s="86">
        <v>450813.75983388652</v>
      </c>
      <c r="BG81" s="87">
        <v>0.84751854563993689</v>
      </c>
      <c r="BH81" s="84">
        <v>309061.10607708001</v>
      </c>
      <c r="BI81" s="87">
        <v>1.484750001571314</v>
      </c>
      <c r="BJ81" s="84">
        <v>759874.86591096653</v>
      </c>
      <c r="BK81" s="88">
        <v>1.0267483145866407</v>
      </c>
      <c r="BL81" s="177">
        <f t="shared" si="134"/>
        <v>1031626.366708595</v>
      </c>
      <c r="BM81" s="178">
        <f t="shared" si="135"/>
        <v>401228.54430805641</v>
      </c>
      <c r="BN81" s="179">
        <f t="shared" si="136"/>
        <v>1432854.9110166514</v>
      </c>
      <c r="BO81" s="81"/>
      <c r="BP81" s="83">
        <v>169487.39999999973</v>
      </c>
      <c r="BQ81" s="87">
        <v>2.1517564462274779</v>
      </c>
      <c r="BR81" s="87">
        <v>-14798.029999999984</v>
      </c>
      <c r="BS81" s="87">
        <v>-1.3096760775289835</v>
      </c>
      <c r="BT81" s="84">
        <v>154689.36999999976</v>
      </c>
      <c r="BU81" s="88">
        <v>1.7175112695134653</v>
      </c>
      <c r="BV81" s="86">
        <v>2229155.0299999998</v>
      </c>
      <c r="BW81" s="87">
        <v>3.3489854286448293</v>
      </c>
      <c r="BX81" s="84">
        <v>92134.339999999967</v>
      </c>
      <c r="BY81" s="87">
        <v>0.26509130876374226</v>
      </c>
      <c r="BZ81" s="84">
        <v>2321289.3699999996</v>
      </c>
      <c r="CA81" s="88">
        <v>2.2910972899135191</v>
      </c>
      <c r="CB81" s="177">
        <f t="shared" si="137"/>
        <v>2398642.4299999997</v>
      </c>
      <c r="CC81" s="178">
        <f t="shared" si="138"/>
        <v>77336.309999999983</v>
      </c>
      <c r="CD81" s="179">
        <f t="shared" si="139"/>
        <v>2475978.7399999998</v>
      </c>
      <c r="CE81" s="81"/>
      <c r="CF81" s="83">
        <v>0</v>
      </c>
      <c r="CG81" s="87">
        <v>0</v>
      </c>
      <c r="CH81" s="87">
        <v>0</v>
      </c>
      <c r="CI81" s="87">
        <v>0</v>
      </c>
      <c r="CJ81" s="84">
        <v>0</v>
      </c>
      <c r="CK81" s="88">
        <v>0</v>
      </c>
      <c r="CL81" s="86">
        <v>0</v>
      </c>
      <c r="CM81" s="87">
        <v>0</v>
      </c>
      <c r="CN81" s="84">
        <v>0</v>
      </c>
      <c r="CO81" s="87">
        <v>0</v>
      </c>
      <c r="CP81" s="84">
        <v>0</v>
      </c>
      <c r="CQ81" s="88">
        <v>0</v>
      </c>
      <c r="CR81" s="177">
        <f t="shared" si="140"/>
        <v>0</v>
      </c>
      <c r="CS81" s="178">
        <f t="shared" si="141"/>
        <v>0</v>
      </c>
      <c r="CT81" s="179">
        <f t="shared" si="142"/>
        <v>0</v>
      </c>
      <c r="CU81" s="81"/>
      <c r="CV81" s="86">
        <f t="shared" si="143"/>
        <v>1978839.3726381061</v>
      </c>
      <c r="CW81" s="87">
        <f t="shared" si="123"/>
        <v>2.9621038072457027</v>
      </c>
      <c r="CX81" s="87">
        <f t="shared" si="144"/>
        <v>349316.76738071535</v>
      </c>
      <c r="CY81" s="87">
        <f t="shared" si="145"/>
        <v>3.2900095821117525</v>
      </c>
      <c r="CZ81" s="84">
        <f t="shared" si="146"/>
        <v>2328156.1400188217</v>
      </c>
      <c r="DA81" s="88">
        <f t="shared" si="147"/>
        <v>3.0070717502991005</v>
      </c>
      <c r="DB81" s="86">
        <f t="shared" si="148"/>
        <v>4072676.7905512135</v>
      </c>
      <c r="DC81" s="87">
        <f t="shared" si="115"/>
        <v>1.3606743458832018</v>
      </c>
      <c r="DD81" s="84">
        <f t="shared" si="149"/>
        <v>909151.26231115859</v>
      </c>
      <c r="DE81" s="87">
        <f t="shared" si="150"/>
        <v>0.66256459645026389</v>
      </c>
      <c r="DF81" s="84">
        <f t="shared" si="151"/>
        <v>4981828.0528623722</v>
      </c>
      <c r="DG81" s="88">
        <f t="shared" si="152"/>
        <v>1.1412335287217954</v>
      </c>
      <c r="DH81" s="224"/>
      <c r="DI81" s="237" t="s">
        <v>81</v>
      </c>
      <c r="DJ81" s="86">
        <f t="shared" si="153"/>
        <v>2328156.1400188217</v>
      </c>
      <c r="DK81" s="84">
        <f t="shared" si="154"/>
        <v>4981828.0528623722</v>
      </c>
      <c r="DL81" s="85">
        <f t="shared" si="155"/>
        <v>7309984.1928811939</v>
      </c>
      <c r="DM81" s="337"/>
      <c r="DN81" s="338"/>
      <c r="DO81" s="339"/>
      <c r="DP81" s="339"/>
    </row>
    <row r="82" spans="1:120" s="100" customFormat="1" ht="15.6">
      <c r="A82" s="73">
        <v>67</v>
      </c>
      <c r="B82" s="73" t="s">
        <v>82</v>
      </c>
      <c r="C82" s="82"/>
      <c r="D82" s="83">
        <v>0</v>
      </c>
      <c r="E82" s="87">
        <v>0</v>
      </c>
      <c r="F82" s="87">
        <v>0</v>
      </c>
      <c r="G82" s="87">
        <v>0</v>
      </c>
      <c r="H82" s="84">
        <v>0</v>
      </c>
      <c r="I82" s="88">
        <v>0</v>
      </c>
      <c r="J82" s="86">
        <v>0</v>
      </c>
      <c r="K82" s="87">
        <v>0</v>
      </c>
      <c r="L82" s="84">
        <v>0</v>
      </c>
      <c r="M82" s="87">
        <v>0</v>
      </c>
      <c r="N82" s="84">
        <v>0</v>
      </c>
      <c r="O82" s="88">
        <v>0</v>
      </c>
      <c r="P82" s="177">
        <f t="shared" si="125"/>
        <v>0</v>
      </c>
      <c r="Q82" s="178">
        <f t="shared" si="126"/>
        <v>0</v>
      </c>
      <c r="R82" s="179">
        <f t="shared" si="127"/>
        <v>0</v>
      </c>
      <c r="S82" s="79"/>
      <c r="T82" s="83">
        <v>1104500.2122134096</v>
      </c>
      <c r="U82" s="87">
        <v>5.8347167546060161</v>
      </c>
      <c r="V82" s="87">
        <v>180607.78281987103</v>
      </c>
      <c r="W82" s="87">
        <v>5.8498342560041143</v>
      </c>
      <c r="X82" s="84">
        <v>1285107.9950332807</v>
      </c>
      <c r="Y82" s="88">
        <v>5.8368366324204741</v>
      </c>
      <c r="Z82" s="86">
        <v>3726698.214316112</v>
      </c>
      <c r="AA82" s="87">
        <v>4.2929505625401641</v>
      </c>
      <c r="AB82" s="84">
        <v>1187850.2440512681</v>
      </c>
      <c r="AC82" s="87">
        <v>4.2782442726293564</v>
      </c>
      <c r="AD82" s="84">
        <v>4914548.4583673803</v>
      </c>
      <c r="AE82" s="88">
        <v>4.2893867830478634</v>
      </c>
      <c r="AF82" s="177">
        <f t="shared" si="128"/>
        <v>4831198.4265295211</v>
      </c>
      <c r="AG82" s="178">
        <f t="shared" si="129"/>
        <v>1368458.0268711392</v>
      </c>
      <c r="AH82" s="179">
        <f t="shared" si="130"/>
        <v>6199656.4534006603</v>
      </c>
      <c r="AI82" s="81"/>
      <c r="AJ82" s="83">
        <v>0</v>
      </c>
      <c r="AK82" s="87">
        <v>0</v>
      </c>
      <c r="AL82" s="84">
        <v>0</v>
      </c>
      <c r="AM82" s="87">
        <v>0</v>
      </c>
      <c r="AN82" s="84">
        <v>0</v>
      </c>
      <c r="AO82" s="88">
        <v>0</v>
      </c>
      <c r="AP82" s="86">
        <v>0</v>
      </c>
      <c r="AQ82" s="87">
        <v>0</v>
      </c>
      <c r="AR82" s="84">
        <v>0</v>
      </c>
      <c r="AS82" s="87">
        <v>0</v>
      </c>
      <c r="AT82" s="84">
        <v>0</v>
      </c>
      <c r="AU82" s="88">
        <v>0</v>
      </c>
      <c r="AV82" s="177">
        <f t="shared" si="131"/>
        <v>0</v>
      </c>
      <c r="AW82" s="178">
        <f t="shared" si="132"/>
        <v>0</v>
      </c>
      <c r="AX82" s="179">
        <f t="shared" si="133"/>
        <v>0</v>
      </c>
      <c r="AY82" s="81"/>
      <c r="AZ82" s="83">
        <v>227052.84700133596</v>
      </c>
      <c r="BA82" s="87">
        <v>2.0760256288467112</v>
      </c>
      <c r="BB82" s="87">
        <v>36632.11387632876</v>
      </c>
      <c r="BC82" s="87">
        <v>1.9848349521201105</v>
      </c>
      <c r="BD82" s="84">
        <v>263684.96087766474</v>
      </c>
      <c r="BE82" s="88">
        <v>2.0628590719942479</v>
      </c>
      <c r="BF82" s="86">
        <v>1032515.1351250522</v>
      </c>
      <c r="BG82" s="87">
        <v>1.9411025209054189</v>
      </c>
      <c r="BH82" s="84">
        <v>747973.02715189313</v>
      </c>
      <c r="BI82" s="87">
        <v>3.5933119095293127</v>
      </c>
      <c r="BJ82" s="84">
        <v>1780488.1622769453</v>
      </c>
      <c r="BK82" s="88">
        <v>2.4058082478721126</v>
      </c>
      <c r="BL82" s="177">
        <f t="shared" si="134"/>
        <v>1259567.9821263882</v>
      </c>
      <c r="BM82" s="178">
        <f t="shared" si="135"/>
        <v>784605.14102822193</v>
      </c>
      <c r="BN82" s="179">
        <f t="shared" si="136"/>
        <v>2044173.1231546102</v>
      </c>
      <c r="BO82" s="81"/>
      <c r="BP82" s="83">
        <v>0</v>
      </c>
      <c r="BQ82" s="87">
        <v>0</v>
      </c>
      <c r="BR82" s="87">
        <v>0</v>
      </c>
      <c r="BS82" s="87">
        <v>0</v>
      </c>
      <c r="BT82" s="84">
        <v>0</v>
      </c>
      <c r="BU82" s="88">
        <v>0</v>
      </c>
      <c r="BV82" s="86">
        <v>0</v>
      </c>
      <c r="BW82" s="87">
        <v>0</v>
      </c>
      <c r="BX82" s="84">
        <v>0</v>
      </c>
      <c r="BY82" s="87">
        <v>0</v>
      </c>
      <c r="BZ82" s="84">
        <v>0</v>
      </c>
      <c r="CA82" s="88">
        <v>0</v>
      </c>
      <c r="CB82" s="177">
        <f t="shared" si="137"/>
        <v>0</v>
      </c>
      <c r="CC82" s="178">
        <f t="shared" si="138"/>
        <v>0</v>
      </c>
      <c r="CD82" s="179">
        <f t="shared" si="139"/>
        <v>0</v>
      </c>
      <c r="CE82" s="81"/>
      <c r="CF82" s="83">
        <v>0</v>
      </c>
      <c r="CG82" s="87">
        <v>0</v>
      </c>
      <c r="CH82" s="87">
        <v>0</v>
      </c>
      <c r="CI82" s="87">
        <v>0</v>
      </c>
      <c r="CJ82" s="84">
        <v>0</v>
      </c>
      <c r="CK82" s="88">
        <v>0</v>
      </c>
      <c r="CL82" s="86">
        <v>0</v>
      </c>
      <c r="CM82" s="87">
        <v>0</v>
      </c>
      <c r="CN82" s="84">
        <v>0</v>
      </c>
      <c r="CO82" s="87">
        <v>0</v>
      </c>
      <c r="CP82" s="84">
        <v>0</v>
      </c>
      <c r="CQ82" s="88">
        <v>0</v>
      </c>
      <c r="CR82" s="177">
        <f t="shared" si="140"/>
        <v>0</v>
      </c>
      <c r="CS82" s="178">
        <f t="shared" si="141"/>
        <v>0</v>
      </c>
      <c r="CT82" s="179">
        <f t="shared" si="142"/>
        <v>0</v>
      </c>
      <c r="CU82" s="81"/>
      <c r="CV82" s="86">
        <f t="shared" si="143"/>
        <v>1331553.0592147456</v>
      </c>
      <c r="CW82" s="87">
        <f t="shared" si="123"/>
        <v>1.9931877446886554</v>
      </c>
      <c r="CX82" s="87">
        <f t="shared" si="144"/>
        <v>217239.89669619978</v>
      </c>
      <c r="CY82" s="87">
        <f t="shared" si="145"/>
        <v>2.0460550665994801</v>
      </c>
      <c r="CZ82" s="84">
        <f t="shared" si="146"/>
        <v>1548792.9559109453</v>
      </c>
      <c r="DA82" s="88">
        <f t="shared" si="147"/>
        <v>2.0004377991350668</v>
      </c>
      <c r="DB82" s="86">
        <f t="shared" si="148"/>
        <v>4759213.3494411642</v>
      </c>
      <c r="DC82" s="87">
        <f t="shared" si="115"/>
        <v>1.5900450352931157</v>
      </c>
      <c r="DD82" s="84">
        <f t="shared" si="149"/>
        <v>1935823.2712031612</v>
      </c>
      <c r="DE82" s="87">
        <f t="shared" si="150"/>
        <v>1.4107751016296532</v>
      </c>
      <c r="DF82" s="84">
        <f t="shared" si="151"/>
        <v>6695036.6206443254</v>
      </c>
      <c r="DG82" s="88">
        <f t="shared" si="152"/>
        <v>1.5336940951042188</v>
      </c>
      <c r="DH82" s="224"/>
      <c r="DI82" s="237" t="s">
        <v>82</v>
      </c>
      <c r="DJ82" s="86">
        <f t="shared" si="153"/>
        <v>1548792.9559109453</v>
      </c>
      <c r="DK82" s="84">
        <f t="shared" si="154"/>
        <v>6695036.6206443254</v>
      </c>
      <c r="DL82" s="85">
        <f t="shared" si="155"/>
        <v>8243829.5765552707</v>
      </c>
      <c r="DM82" s="337"/>
      <c r="DN82" s="338"/>
      <c r="DO82" s="339"/>
      <c r="DP82" s="339"/>
    </row>
    <row r="83" spans="1:120" s="100" customFormat="1" ht="15.6">
      <c r="A83" s="73">
        <v>68</v>
      </c>
      <c r="B83" s="73" t="s">
        <v>83</v>
      </c>
      <c r="C83" s="82"/>
      <c r="D83" s="83">
        <v>0</v>
      </c>
      <c r="E83" s="87">
        <v>0</v>
      </c>
      <c r="F83" s="87">
        <v>0</v>
      </c>
      <c r="G83" s="87">
        <v>0</v>
      </c>
      <c r="H83" s="84">
        <v>0</v>
      </c>
      <c r="I83" s="88">
        <v>0</v>
      </c>
      <c r="J83" s="86">
        <v>0</v>
      </c>
      <c r="K83" s="87">
        <v>0</v>
      </c>
      <c r="L83" s="84">
        <v>0</v>
      </c>
      <c r="M83" s="87">
        <v>0</v>
      </c>
      <c r="N83" s="84">
        <v>0</v>
      </c>
      <c r="O83" s="88">
        <v>0</v>
      </c>
      <c r="P83" s="177">
        <f t="shared" si="125"/>
        <v>0</v>
      </c>
      <c r="Q83" s="178">
        <f t="shared" si="126"/>
        <v>0</v>
      </c>
      <c r="R83" s="179">
        <f t="shared" si="127"/>
        <v>0</v>
      </c>
      <c r="S83" s="79"/>
      <c r="T83" s="83">
        <v>0</v>
      </c>
      <c r="U83" s="87">
        <v>0</v>
      </c>
      <c r="V83" s="87">
        <v>0</v>
      </c>
      <c r="W83" s="87">
        <v>0</v>
      </c>
      <c r="X83" s="84">
        <v>0</v>
      </c>
      <c r="Y83" s="88">
        <v>0</v>
      </c>
      <c r="Z83" s="86">
        <v>0</v>
      </c>
      <c r="AA83" s="87">
        <v>0</v>
      </c>
      <c r="AB83" s="84">
        <v>0</v>
      </c>
      <c r="AC83" s="87">
        <v>0</v>
      </c>
      <c r="AD83" s="84">
        <v>0</v>
      </c>
      <c r="AE83" s="88">
        <v>0</v>
      </c>
      <c r="AF83" s="177">
        <f t="shared" si="128"/>
        <v>0</v>
      </c>
      <c r="AG83" s="178">
        <f t="shared" si="129"/>
        <v>0</v>
      </c>
      <c r="AH83" s="179">
        <f t="shared" si="130"/>
        <v>0</v>
      </c>
      <c r="AI83" s="81"/>
      <c r="AJ83" s="83">
        <v>0</v>
      </c>
      <c r="AK83" s="87">
        <v>0</v>
      </c>
      <c r="AL83" s="84">
        <v>0</v>
      </c>
      <c r="AM83" s="87">
        <v>0</v>
      </c>
      <c r="AN83" s="84">
        <v>0</v>
      </c>
      <c r="AO83" s="88">
        <v>0</v>
      </c>
      <c r="AP83" s="86">
        <v>0</v>
      </c>
      <c r="AQ83" s="87">
        <v>0</v>
      </c>
      <c r="AR83" s="84">
        <v>0</v>
      </c>
      <c r="AS83" s="87">
        <v>0</v>
      </c>
      <c r="AT83" s="84">
        <v>0</v>
      </c>
      <c r="AU83" s="88">
        <v>0</v>
      </c>
      <c r="AV83" s="177">
        <f t="shared" si="131"/>
        <v>0</v>
      </c>
      <c r="AW83" s="178">
        <f t="shared" si="132"/>
        <v>0</v>
      </c>
      <c r="AX83" s="179">
        <f t="shared" si="133"/>
        <v>0</v>
      </c>
      <c r="AY83" s="81"/>
      <c r="AZ83" s="83">
        <v>0</v>
      </c>
      <c r="BA83" s="87">
        <v>0</v>
      </c>
      <c r="BB83" s="87">
        <v>0</v>
      </c>
      <c r="BC83" s="87">
        <v>0</v>
      </c>
      <c r="BD83" s="84">
        <v>0</v>
      </c>
      <c r="BE83" s="88">
        <v>0</v>
      </c>
      <c r="BF83" s="86">
        <v>0</v>
      </c>
      <c r="BG83" s="87">
        <v>0</v>
      </c>
      <c r="BH83" s="84">
        <v>0</v>
      </c>
      <c r="BI83" s="87">
        <v>0</v>
      </c>
      <c r="BJ83" s="84">
        <v>0</v>
      </c>
      <c r="BK83" s="88">
        <v>0</v>
      </c>
      <c r="BL83" s="177">
        <f t="shared" si="134"/>
        <v>0</v>
      </c>
      <c r="BM83" s="178">
        <f t="shared" si="135"/>
        <v>0</v>
      </c>
      <c r="BN83" s="179">
        <f t="shared" si="136"/>
        <v>0</v>
      </c>
      <c r="BO83" s="81"/>
      <c r="BP83" s="83">
        <v>181956.02000000005</v>
      </c>
      <c r="BQ83" s="87">
        <v>2.3100539566061937</v>
      </c>
      <c r="BR83" s="87">
        <v>36658.340000000011</v>
      </c>
      <c r="BS83" s="87">
        <v>3.24438799893796</v>
      </c>
      <c r="BT83" s="84">
        <v>218614.36000000004</v>
      </c>
      <c r="BU83" s="88">
        <v>2.4272684475828843</v>
      </c>
      <c r="BV83" s="86">
        <v>202451.32999999996</v>
      </c>
      <c r="BW83" s="87">
        <v>0.30415406064412026</v>
      </c>
      <c r="BX83" s="84">
        <v>270361.74</v>
      </c>
      <c r="BY83" s="87">
        <v>0.77789179904303463</v>
      </c>
      <c r="BZ83" s="84">
        <v>472813.06999999995</v>
      </c>
      <c r="CA83" s="88">
        <v>0.46666337997864143</v>
      </c>
      <c r="CB83" s="177">
        <f t="shared" si="137"/>
        <v>384407.35</v>
      </c>
      <c r="CC83" s="178">
        <f t="shared" si="138"/>
        <v>307020.08</v>
      </c>
      <c r="CD83" s="179">
        <f t="shared" si="139"/>
        <v>691427.42999999993</v>
      </c>
      <c r="CE83" s="81"/>
      <c r="CF83" s="83">
        <v>0</v>
      </c>
      <c r="CG83" s="87">
        <v>0</v>
      </c>
      <c r="CH83" s="87">
        <v>0</v>
      </c>
      <c r="CI83" s="87">
        <v>0</v>
      </c>
      <c r="CJ83" s="84">
        <v>0</v>
      </c>
      <c r="CK83" s="88">
        <v>0</v>
      </c>
      <c r="CL83" s="86">
        <v>0</v>
      </c>
      <c r="CM83" s="87">
        <v>0</v>
      </c>
      <c r="CN83" s="84">
        <v>0</v>
      </c>
      <c r="CO83" s="87">
        <v>0</v>
      </c>
      <c r="CP83" s="84">
        <v>0</v>
      </c>
      <c r="CQ83" s="88">
        <v>0</v>
      </c>
      <c r="CR83" s="177">
        <f t="shared" si="140"/>
        <v>0</v>
      </c>
      <c r="CS83" s="178">
        <f t="shared" si="141"/>
        <v>0</v>
      </c>
      <c r="CT83" s="179">
        <f t="shared" si="142"/>
        <v>0</v>
      </c>
      <c r="CU83" s="81"/>
      <c r="CV83" s="86">
        <f t="shared" si="143"/>
        <v>181956.02000000005</v>
      </c>
      <c r="CW83" s="87">
        <f t="shared" si="123"/>
        <v>0.27236804919377539</v>
      </c>
      <c r="CX83" s="87">
        <f t="shared" si="144"/>
        <v>36658.340000000011</v>
      </c>
      <c r="CY83" s="87">
        <f t="shared" si="145"/>
        <v>0.3452633859194727</v>
      </c>
      <c r="CZ83" s="84">
        <f t="shared" si="146"/>
        <v>218614.36000000004</v>
      </c>
      <c r="DA83" s="88">
        <f t="shared" si="147"/>
        <v>0.28236468115940161</v>
      </c>
      <c r="DB83" s="86">
        <f t="shared" si="148"/>
        <v>202451.32999999996</v>
      </c>
      <c r="DC83" s="87">
        <f t="shared" si="115"/>
        <v>6.7638642884708472E-2</v>
      </c>
      <c r="DD83" s="84">
        <f t="shared" si="149"/>
        <v>270361.74</v>
      </c>
      <c r="DE83" s="87">
        <f t="shared" si="150"/>
        <v>0.19703224819082182</v>
      </c>
      <c r="DF83" s="84">
        <f t="shared" si="151"/>
        <v>472813.06999999995</v>
      </c>
      <c r="DG83" s="88">
        <f t="shared" si="152"/>
        <v>0.10831167245763468</v>
      </c>
      <c r="DH83" s="224"/>
      <c r="DI83" s="237" t="s">
        <v>83</v>
      </c>
      <c r="DJ83" s="86">
        <f t="shared" si="153"/>
        <v>218614.36000000004</v>
      </c>
      <c r="DK83" s="84">
        <f t="shared" si="154"/>
        <v>472813.06999999995</v>
      </c>
      <c r="DL83" s="85">
        <f t="shared" si="155"/>
        <v>691427.42999999993</v>
      </c>
      <c r="DM83" s="337"/>
      <c r="DN83" s="338"/>
      <c r="DO83" s="339"/>
      <c r="DP83" s="339"/>
    </row>
    <row r="84" spans="1:120" s="100" customFormat="1" ht="15.6">
      <c r="A84" s="73">
        <v>69</v>
      </c>
      <c r="B84" s="73" t="s">
        <v>84</v>
      </c>
      <c r="C84" s="82"/>
      <c r="D84" s="83">
        <v>0</v>
      </c>
      <c r="E84" s="87">
        <v>0</v>
      </c>
      <c r="F84" s="87">
        <v>0</v>
      </c>
      <c r="G84" s="87">
        <v>0</v>
      </c>
      <c r="H84" s="84">
        <v>0</v>
      </c>
      <c r="I84" s="88">
        <v>0</v>
      </c>
      <c r="J84" s="86">
        <v>0</v>
      </c>
      <c r="K84" s="87">
        <v>0</v>
      </c>
      <c r="L84" s="84">
        <v>0</v>
      </c>
      <c r="M84" s="87">
        <v>0</v>
      </c>
      <c r="N84" s="84">
        <v>0</v>
      </c>
      <c r="O84" s="88">
        <v>0</v>
      </c>
      <c r="P84" s="177">
        <f t="shared" si="125"/>
        <v>0</v>
      </c>
      <c r="Q84" s="178">
        <f t="shared" si="126"/>
        <v>0</v>
      </c>
      <c r="R84" s="179">
        <f t="shared" si="127"/>
        <v>0</v>
      </c>
      <c r="S84" s="79"/>
      <c r="T84" s="83">
        <v>2.4844600000000128</v>
      </c>
      <c r="U84" s="87">
        <v>1.3124597195955651E-5</v>
      </c>
      <c r="V84" s="87">
        <v>0.37884000000000029</v>
      </c>
      <c r="W84" s="87">
        <v>1.2270518883202704E-5</v>
      </c>
      <c r="X84" s="84">
        <v>2.8633000000000131</v>
      </c>
      <c r="Y84" s="88">
        <v>1.3004832585433266E-5</v>
      </c>
      <c r="Z84" s="86">
        <v>-21.690651605466655</v>
      </c>
      <c r="AA84" s="87">
        <v>-2.4986432937832805E-5</v>
      </c>
      <c r="AB84" s="84">
        <v>3.4726599999999905</v>
      </c>
      <c r="AC84" s="87">
        <v>1.2507374418780513E-5</v>
      </c>
      <c r="AD84" s="84">
        <v>-18.217991605466665</v>
      </c>
      <c r="AE84" s="88">
        <v>-1.5900547744751547E-5</v>
      </c>
      <c r="AF84" s="177">
        <f t="shared" si="128"/>
        <v>-19.206191605466643</v>
      </c>
      <c r="AG84" s="178">
        <f t="shared" si="129"/>
        <v>3.8514999999999908</v>
      </c>
      <c r="AH84" s="179">
        <f t="shared" si="130"/>
        <v>-15.354691605466652</v>
      </c>
      <c r="AI84" s="81"/>
      <c r="AJ84" s="83">
        <v>734257.35819194186</v>
      </c>
      <c r="AK84" s="87">
        <v>11.654878701459396</v>
      </c>
      <c r="AL84" s="84">
        <v>132351.22634751248</v>
      </c>
      <c r="AM84" s="87">
        <v>11.639365609666035</v>
      </c>
      <c r="AN84" s="84">
        <v>866608.58453945431</v>
      </c>
      <c r="AO84" s="88">
        <v>11.652506817703868</v>
      </c>
      <c r="AP84" s="86">
        <v>66039.923371764045</v>
      </c>
      <c r="AQ84" s="87">
        <v>0.55050243301488</v>
      </c>
      <c r="AR84" s="84">
        <v>113862.07599426742</v>
      </c>
      <c r="AS84" s="87">
        <v>1.0332311796213014</v>
      </c>
      <c r="AT84" s="84">
        <v>179901.99936603146</v>
      </c>
      <c r="AU84" s="88">
        <v>0.78162866909986173</v>
      </c>
      <c r="AV84" s="177">
        <f t="shared" si="131"/>
        <v>800297.28156370588</v>
      </c>
      <c r="AW84" s="178">
        <f t="shared" si="132"/>
        <v>246213.3023417799</v>
      </c>
      <c r="AX84" s="179">
        <f t="shared" si="133"/>
        <v>1046510.5839054858</v>
      </c>
      <c r="AY84" s="81"/>
      <c r="AZ84" s="83">
        <v>2386.2785320583844</v>
      </c>
      <c r="BA84" s="87">
        <v>2.1818600627768237E-2</v>
      </c>
      <c r="BB84" s="87">
        <v>505.13146794161321</v>
      </c>
      <c r="BC84" s="87">
        <v>2.7369498696446316E-2</v>
      </c>
      <c r="BD84" s="84">
        <v>2891.4099999999976</v>
      </c>
      <c r="BE84" s="88">
        <v>2.2620066497164072E-2</v>
      </c>
      <c r="BF84" s="86">
        <v>-48.748674349543307</v>
      </c>
      <c r="BG84" s="87">
        <v>-9.164628338279543E-5</v>
      </c>
      <c r="BH84" s="84">
        <v>48.748674349542853</v>
      </c>
      <c r="BI84" s="87">
        <v>2.3419185686545662E-4</v>
      </c>
      <c r="BJ84" s="84">
        <v>-4.5474735088646412E-13</v>
      </c>
      <c r="BK84" s="88">
        <v>-6.1445784961668162E-19</v>
      </c>
      <c r="BL84" s="177">
        <f t="shared" si="134"/>
        <v>2337.5298577088411</v>
      </c>
      <c r="BM84" s="178">
        <f t="shared" si="135"/>
        <v>553.88014229115606</v>
      </c>
      <c r="BN84" s="179">
        <f t="shared" si="136"/>
        <v>2891.4099999999971</v>
      </c>
      <c r="BO84" s="81"/>
      <c r="BP84" s="83">
        <v>254885.57000000012</v>
      </c>
      <c r="BQ84" s="87">
        <v>3.2359436058247759</v>
      </c>
      <c r="BR84" s="87">
        <v>29125.710000000006</v>
      </c>
      <c r="BS84" s="87">
        <v>2.5777245773962303</v>
      </c>
      <c r="BT84" s="84">
        <v>284011.28000000014</v>
      </c>
      <c r="BU84" s="88">
        <v>3.153368418715166</v>
      </c>
      <c r="BV84" s="86">
        <v>2387018.81</v>
      </c>
      <c r="BW84" s="87">
        <v>3.586153096131282</v>
      </c>
      <c r="BX84" s="84">
        <v>257987.43</v>
      </c>
      <c r="BY84" s="87">
        <v>0.7422881138921098</v>
      </c>
      <c r="BZ84" s="84">
        <v>2645006.2400000002</v>
      </c>
      <c r="CA84" s="88">
        <v>2.6106037043836325</v>
      </c>
      <c r="CB84" s="177">
        <f t="shared" si="137"/>
        <v>2641904.3800000004</v>
      </c>
      <c r="CC84" s="178">
        <f t="shared" si="138"/>
        <v>287113.14</v>
      </c>
      <c r="CD84" s="179">
        <f t="shared" si="139"/>
        <v>2929017.5200000005</v>
      </c>
      <c r="CE84" s="81"/>
      <c r="CF84" s="83">
        <v>0</v>
      </c>
      <c r="CG84" s="87">
        <v>0</v>
      </c>
      <c r="CH84" s="87">
        <v>0</v>
      </c>
      <c r="CI84" s="87">
        <v>0</v>
      </c>
      <c r="CJ84" s="84">
        <v>0</v>
      </c>
      <c r="CK84" s="88">
        <v>0</v>
      </c>
      <c r="CL84" s="86">
        <v>0</v>
      </c>
      <c r="CM84" s="87">
        <v>0</v>
      </c>
      <c r="CN84" s="84">
        <v>0</v>
      </c>
      <c r="CO84" s="87">
        <v>0</v>
      </c>
      <c r="CP84" s="84">
        <v>0</v>
      </c>
      <c r="CQ84" s="88">
        <v>0</v>
      </c>
      <c r="CR84" s="177">
        <f t="shared" si="140"/>
        <v>0</v>
      </c>
      <c r="CS84" s="178">
        <f t="shared" si="141"/>
        <v>0</v>
      </c>
      <c r="CT84" s="179">
        <f t="shared" si="142"/>
        <v>0</v>
      </c>
      <c r="CU84" s="81"/>
      <c r="CV84" s="86">
        <f t="shared" si="143"/>
        <v>991531.69118400034</v>
      </c>
      <c r="CW84" s="87">
        <f t="shared" si="123"/>
        <v>1.4842133414524623</v>
      </c>
      <c r="CX84" s="87">
        <f t="shared" si="144"/>
        <v>161982.44665545411</v>
      </c>
      <c r="CY84" s="87">
        <f t="shared" si="145"/>
        <v>1.5256175809319907</v>
      </c>
      <c r="CZ84" s="84">
        <f t="shared" si="146"/>
        <v>1153514.1378394545</v>
      </c>
      <c r="DA84" s="88">
        <f t="shared" si="147"/>
        <v>1.4898913856523404</v>
      </c>
      <c r="DB84" s="86">
        <f t="shared" si="148"/>
        <v>2452988.2940458092</v>
      </c>
      <c r="DC84" s="87">
        <f t="shared" si="115"/>
        <v>0.81953919108031925</v>
      </c>
      <c r="DD84" s="84">
        <f t="shared" si="149"/>
        <v>371901.72732861695</v>
      </c>
      <c r="DE84" s="87">
        <f t="shared" si="150"/>
        <v>0.27103181626811323</v>
      </c>
      <c r="DF84" s="84">
        <f t="shared" si="151"/>
        <v>2824890.0213744263</v>
      </c>
      <c r="DG84" s="88">
        <f t="shared" si="152"/>
        <v>0.64712374115196847</v>
      </c>
      <c r="DH84" s="224"/>
      <c r="DI84" s="237" t="s">
        <v>84</v>
      </c>
      <c r="DJ84" s="86">
        <f t="shared" si="153"/>
        <v>1153514.1378394545</v>
      </c>
      <c r="DK84" s="84">
        <f t="shared" si="154"/>
        <v>2824890.0213744263</v>
      </c>
      <c r="DL84" s="85">
        <f t="shared" si="155"/>
        <v>3978404.159213881</v>
      </c>
      <c r="DM84" s="337"/>
      <c r="DN84" s="338"/>
      <c r="DO84" s="339"/>
      <c r="DP84" s="339"/>
    </row>
    <row r="85" spans="1:120" s="100" customFormat="1" ht="15.6">
      <c r="A85" s="73">
        <v>70</v>
      </c>
      <c r="B85" s="73" t="s">
        <v>85</v>
      </c>
      <c r="C85" s="82"/>
      <c r="D85" s="83">
        <v>0</v>
      </c>
      <c r="E85" s="87">
        <v>0</v>
      </c>
      <c r="F85" s="87">
        <v>0</v>
      </c>
      <c r="G85" s="87">
        <v>0</v>
      </c>
      <c r="H85" s="84">
        <v>0</v>
      </c>
      <c r="I85" s="88">
        <v>0</v>
      </c>
      <c r="J85" s="86">
        <v>0</v>
      </c>
      <c r="K85" s="87">
        <v>0</v>
      </c>
      <c r="L85" s="84">
        <v>0</v>
      </c>
      <c r="M85" s="87">
        <v>0</v>
      </c>
      <c r="N85" s="84">
        <v>0</v>
      </c>
      <c r="O85" s="88">
        <v>0</v>
      </c>
      <c r="P85" s="177">
        <f t="shared" si="125"/>
        <v>0</v>
      </c>
      <c r="Q85" s="178">
        <f t="shared" si="126"/>
        <v>0</v>
      </c>
      <c r="R85" s="179">
        <f t="shared" si="127"/>
        <v>0</v>
      </c>
      <c r="S85" s="79"/>
      <c r="T85" s="83">
        <v>2209879.061870716</v>
      </c>
      <c r="U85" s="87">
        <v>11.674075066142887</v>
      </c>
      <c r="V85" s="87">
        <v>477307.15794808866</v>
      </c>
      <c r="W85" s="87">
        <v>15.459841871739608</v>
      </c>
      <c r="X85" s="84">
        <v>2687186.2198188049</v>
      </c>
      <c r="Y85" s="88">
        <v>12.204940772754052</v>
      </c>
      <c r="Z85" s="86">
        <v>4408961.2891960833</v>
      </c>
      <c r="AA85" s="87">
        <v>5.0788799516854679</v>
      </c>
      <c r="AB85" s="84">
        <v>1589551.6897552214</v>
      </c>
      <c r="AC85" s="87">
        <v>5.7250402117609696</v>
      </c>
      <c r="AD85" s="84">
        <v>5998512.9789513052</v>
      </c>
      <c r="AE85" s="88">
        <v>5.2354641546056335</v>
      </c>
      <c r="AF85" s="177">
        <f t="shared" si="128"/>
        <v>6618840.3510667998</v>
      </c>
      <c r="AG85" s="178">
        <f t="shared" si="129"/>
        <v>2066858.84770331</v>
      </c>
      <c r="AH85" s="179">
        <f t="shared" si="130"/>
        <v>8685699.1987701096</v>
      </c>
      <c r="AI85" s="81"/>
      <c r="AJ85" s="83">
        <v>3614668.1282220092</v>
      </c>
      <c r="AK85" s="87">
        <v>57.37568457495253</v>
      </c>
      <c r="AL85" s="84">
        <v>643728.37549129571</v>
      </c>
      <c r="AM85" s="87">
        <v>56.611412847708706</v>
      </c>
      <c r="AN85" s="84">
        <v>4258396.5037133051</v>
      </c>
      <c r="AO85" s="88">
        <v>57.258830776960174</v>
      </c>
      <c r="AP85" s="86">
        <v>950543.76299676066</v>
      </c>
      <c r="AQ85" s="87">
        <v>7.9236411476602004</v>
      </c>
      <c r="AR85" s="84">
        <v>1587627.7532899347</v>
      </c>
      <c r="AS85" s="87">
        <v>14.406785420053854</v>
      </c>
      <c r="AT85" s="84">
        <v>2538171.5162866954</v>
      </c>
      <c r="AU85" s="88">
        <v>11.027713039396842</v>
      </c>
      <c r="AV85" s="177">
        <f t="shared" si="131"/>
        <v>4565211.8912187703</v>
      </c>
      <c r="AW85" s="178">
        <f t="shared" si="132"/>
        <v>2231356.1287812302</v>
      </c>
      <c r="AX85" s="179">
        <f t="shared" si="133"/>
        <v>6796568.0200000005</v>
      </c>
      <c r="AY85" s="81"/>
      <c r="AZ85" s="83">
        <v>315332.1576094302</v>
      </c>
      <c r="BA85" s="87">
        <v>2.8831950334137662</v>
      </c>
      <c r="BB85" s="87">
        <v>51693.120890569684</v>
      </c>
      <c r="BC85" s="87">
        <v>2.8008843135332513</v>
      </c>
      <c r="BD85" s="84">
        <v>367025.2784999999</v>
      </c>
      <c r="BE85" s="88">
        <v>2.871310608253471</v>
      </c>
      <c r="BF85" s="86">
        <v>1129702.7502244394</v>
      </c>
      <c r="BG85" s="87">
        <v>2.1238127962829876</v>
      </c>
      <c r="BH85" s="84">
        <v>819949.78077555983</v>
      </c>
      <c r="BI85" s="87">
        <v>3.9390929960345309</v>
      </c>
      <c r="BJ85" s="84">
        <v>1949652.5309999993</v>
      </c>
      <c r="BK85" s="88">
        <v>2.634384344103804</v>
      </c>
      <c r="BL85" s="177">
        <f t="shared" si="134"/>
        <v>1445034.9078338696</v>
      </c>
      <c r="BM85" s="178">
        <f t="shared" si="135"/>
        <v>871642.90166612947</v>
      </c>
      <c r="BN85" s="179">
        <f t="shared" si="136"/>
        <v>2316677.809499999</v>
      </c>
      <c r="BO85" s="81"/>
      <c r="BP85" s="83">
        <v>8068102.2099999981</v>
      </c>
      <c r="BQ85" s="87">
        <v>102.42997968692471</v>
      </c>
      <c r="BR85" s="87">
        <v>916102.22999999952</v>
      </c>
      <c r="BS85" s="87">
        <v>81.078168864501237</v>
      </c>
      <c r="BT85" s="84">
        <v>8984204.4399999976</v>
      </c>
      <c r="BU85" s="88">
        <v>99.751342793062832</v>
      </c>
      <c r="BV85" s="86">
        <v>13786339.019999998</v>
      </c>
      <c r="BW85" s="87">
        <v>20.711995294619609</v>
      </c>
      <c r="BX85" s="84">
        <v>13399420.050000001</v>
      </c>
      <c r="BY85" s="87">
        <v>38.553158330863717</v>
      </c>
      <c r="BZ85" s="84">
        <v>27185759.07</v>
      </c>
      <c r="CA85" s="88">
        <v>26.832164802236132</v>
      </c>
      <c r="CB85" s="177">
        <f t="shared" si="137"/>
        <v>21854441.229999997</v>
      </c>
      <c r="CC85" s="178">
        <f t="shared" si="138"/>
        <v>14315522.280000001</v>
      </c>
      <c r="CD85" s="179">
        <f t="shared" si="139"/>
        <v>36169963.509999998</v>
      </c>
      <c r="CE85" s="81"/>
      <c r="CF85" s="83">
        <v>0</v>
      </c>
      <c r="CG85" s="87">
        <v>0</v>
      </c>
      <c r="CH85" s="87">
        <v>0</v>
      </c>
      <c r="CI85" s="87">
        <v>0</v>
      </c>
      <c r="CJ85" s="84">
        <v>0</v>
      </c>
      <c r="CK85" s="88">
        <v>0</v>
      </c>
      <c r="CL85" s="86">
        <v>0</v>
      </c>
      <c r="CM85" s="87">
        <v>0</v>
      </c>
      <c r="CN85" s="84">
        <v>0</v>
      </c>
      <c r="CO85" s="87">
        <v>0</v>
      </c>
      <c r="CP85" s="84">
        <v>0</v>
      </c>
      <c r="CQ85" s="88">
        <v>0</v>
      </c>
      <c r="CR85" s="177">
        <f t="shared" si="140"/>
        <v>0</v>
      </c>
      <c r="CS85" s="178">
        <f t="shared" si="141"/>
        <v>0</v>
      </c>
      <c r="CT85" s="179">
        <f t="shared" si="142"/>
        <v>0</v>
      </c>
      <c r="CU85" s="81"/>
      <c r="CV85" s="86">
        <f t="shared" si="143"/>
        <v>14207981.557702154</v>
      </c>
      <c r="CW85" s="87">
        <f t="shared" si="123"/>
        <v>21.267777894089313</v>
      </c>
      <c r="CX85" s="87">
        <f t="shared" si="144"/>
        <v>2088830.8843299535</v>
      </c>
      <c r="CY85" s="87">
        <f t="shared" si="145"/>
        <v>19.673471950364526</v>
      </c>
      <c r="CZ85" s="84">
        <f t="shared" si="146"/>
        <v>16296812.442032108</v>
      </c>
      <c r="DA85" s="88">
        <f t="shared" si="147"/>
        <v>21.049139906038032</v>
      </c>
      <c r="DB85" s="86">
        <f t="shared" si="148"/>
        <v>20275546.822417282</v>
      </c>
      <c r="DC85" s="87">
        <f t="shared" si="115"/>
        <v>6.7740254944912852</v>
      </c>
      <c r="DD85" s="84">
        <f t="shared" si="149"/>
        <v>17396549.273820717</v>
      </c>
      <c r="DE85" s="87">
        <f t="shared" si="150"/>
        <v>12.678129731608122</v>
      </c>
      <c r="DF85" s="84">
        <f t="shared" si="151"/>
        <v>37672096.096238002</v>
      </c>
      <c r="DG85" s="88">
        <f t="shared" si="152"/>
        <v>8.6298962360923515</v>
      </c>
      <c r="DH85" s="224"/>
      <c r="DI85" s="237" t="s">
        <v>85</v>
      </c>
      <c r="DJ85" s="86">
        <f t="shared" si="153"/>
        <v>16296812.442032108</v>
      </c>
      <c r="DK85" s="84">
        <f t="shared" si="154"/>
        <v>37672096.096238002</v>
      </c>
      <c r="DL85" s="85">
        <f t="shared" si="155"/>
        <v>53968908.538270108</v>
      </c>
      <c r="DM85" s="337"/>
      <c r="DN85" s="338"/>
      <c r="DO85" s="339"/>
      <c r="DP85" s="339"/>
    </row>
    <row r="86" spans="1:120" s="100" customFormat="1" ht="15.6">
      <c r="A86" s="73">
        <v>71</v>
      </c>
      <c r="B86" s="73" t="s">
        <v>86</v>
      </c>
      <c r="C86" s="82"/>
      <c r="D86" s="83">
        <v>35291.113981999995</v>
      </c>
      <c r="E86" s="87">
        <v>0.34777451030282719</v>
      </c>
      <c r="F86" s="87">
        <v>0</v>
      </c>
      <c r="G86" s="87">
        <v>0</v>
      </c>
      <c r="H86" s="84">
        <v>35291.113981999995</v>
      </c>
      <c r="I86" s="88">
        <v>0.3033159489991491</v>
      </c>
      <c r="J86" s="86">
        <v>46570.323917000002</v>
      </c>
      <c r="K86" s="87">
        <v>0.1770653959401092</v>
      </c>
      <c r="L86" s="84">
        <v>0</v>
      </c>
      <c r="M86" s="87">
        <v>0</v>
      </c>
      <c r="N86" s="84">
        <v>46570.323917000002</v>
      </c>
      <c r="O86" s="88">
        <v>9.7451309037986295E-2</v>
      </c>
      <c r="P86" s="177">
        <f t="shared" si="125"/>
        <v>81861.437898999997</v>
      </c>
      <c r="Q86" s="178">
        <f t="shared" si="126"/>
        <v>0</v>
      </c>
      <c r="R86" s="179">
        <f t="shared" si="127"/>
        <v>81861.437898999997</v>
      </c>
      <c r="S86" s="79"/>
      <c r="T86" s="83">
        <v>59469.290874791615</v>
      </c>
      <c r="U86" s="87">
        <v>0.31415699518638135</v>
      </c>
      <c r="V86" s="87">
        <v>8682.2719827414767</v>
      </c>
      <c r="W86" s="87">
        <v>0.28121629794459663</v>
      </c>
      <c r="X86" s="84">
        <v>68151.562857533092</v>
      </c>
      <c r="Y86" s="88">
        <v>0.30953782886803544</v>
      </c>
      <c r="Z86" s="86">
        <v>35488.684716495845</v>
      </c>
      <c r="AA86" s="87">
        <v>4.088100518368628E-2</v>
      </c>
      <c r="AB86" s="84">
        <v>18576.458833245873</v>
      </c>
      <c r="AC86" s="87">
        <v>6.6906269546246788E-2</v>
      </c>
      <c r="AD86" s="84">
        <v>54065.143549741719</v>
      </c>
      <c r="AE86" s="88">
        <v>4.7187715032295595E-2</v>
      </c>
      <c r="AF86" s="177">
        <f t="shared" si="128"/>
        <v>94957.975591287453</v>
      </c>
      <c r="AG86" s="178">
        <f t="shared" si="129"/>
        <v>27258.73081598735</v>
      </c>
      <c r="AH86" s="179">
        <f t="shared" si="130"/>
        <v>122216.7064072748</v>
      </c>
      <c r="AI86" s="81"/>
      <c r="AJ86" s="83">
        <v>0</v>
      </c>
      <c r="AK86" s="87">
        <v>0</v>
      </c>
      <c r="AL86" s="84">
        <v>0</v>
      </c>
      <c r="AM86" s="87">
        <v>0</v>
      </c>
      <c r="AN86" s="84">
        <v>0</v>
      </c>
      <c r="AO86" s="88">
        <v>0</v>
      </c>
      <c r="AP86" s="86">
        <v>0</v>
      </c>
      <c r="AQ86" s="87">
        <v>0</v>
      </c>
      <c r="AR86" s="84">
        <v>0</v>
      </c>
      <c r="AS86" s="87">
        <v>0</v>
      </c>
      <c r="AT86" s="84">
        <v>0</v>
      </c>
      <c r="AU86" s="88">
        <v>0</v>
      </c>
      <c r="AV86" s="177">
        <f t="shared" si="131"/>
        <v>0</v>
      </c>
      <c r="AW86" s="178">
        <f t="shared" si="132"/>
        <v>0</v>
      </c>
      <c r="AX86" s="179">
        <f t="shared" si="133"/>
        <v>0</v>
      </c>
      <c r="AY86" s="81"/>
      <c r="AZ86" s="83">
        <v>0</v>
      </c>
      <c r="BA86" s="87">
        <v>0</v>
      </c>
      <c r="BB86" s="87">
        <v>0</v>
      </c>
      <c r="BC86" s="87">
        <v>0</v>
      </c>
      <c r="BD86" s="84">
        <v>0</v>
      </c>
      <c r="BE86" s="88">
        <v>0</v>
      </c>
      <c r="BF86" s="86">
        <v>0</v>
      </c>
      <c r="BG86" s="87">
        <v>0</v>
      </c>
      <c r="BH86" s="84">
        <v>0</v>
      </c>
      <c r="BI86" s="87">
        <v>0</v>
      </c>
      <c r="BJ86" s="84">
        <v>0</v>
      </c>
      <c r="BK86" s="88">
        <v>0</v>
      </c>
      <c r="BL86" s="177">
        <f t="shared" si="134"/>
        <v>0</v>
      </c>
      <c r="BM86" s="178">
        <f t="shared" si="135"/>
        <v>0</v>
      </c>
      <c r="BN86" s="179">
        <f t="shared" si="136"/>
        <v>0</v>
      </c>
      <c r="BO86" s="81"/>
      <c r="BP86" s="83">
        <v>0</v>
      </c>
      <c r="BQ86" s="87">
        <v>0</v>
      </c>
      <c r="BR86" s="87">
        <v>0</v>
      </c>
      <c r="BS86" s="87">
        <v>0</v>
      </c>
      <c r="BT86" s="84">
        <v>0</v>
      </c>
      <c r="BU86" s="88">
        <v>0</v>
      </c>
      <c r="BV86" s="86">
        <v>0</v>
      </c>
      <c r="BW86" s="87">
        <v>0</v>
      </c>
      <c r="BX86" s="84">
        <v>0</v>
      </c>
      <c r="BY86" s="87">
        <v>0</v>
      </c>
      <c r="BZ86" s="84">
        <v>0</v>
      </c>
      <c r="CA86" s="88">
        <v>0</v>
      </c>
      <c r="CB86" s="177">
        <f t="shared" si="137"/>
        <v>0</v>
      </c>
      <c r="CC86" s="178">
        <f t="shared" si="138"/>
        <v>0</v>
      </c>
      <c r="CD86" s="179">
        <f t="shared" si="139"/>
        <v>0</v>
      </c>
      <c r="CE86" s="81"/>
      <c r="CF86" s="83">
        <v>0</v>
      </c>
      <c r="CG86" s="87">
        <v>0</v>
      </c>
      <c r="CH86" s="87">
        <v>0</v>
      </c>
      <c r="CI86" s="87">
        <v>0</v>
      </c>
      <c r="CJ86" s="84">
        <v>0</v>
      </c>
      <c r="CK86" s="88">
        <v>0</v>
      </c>
      <c r="CL86" s="86">
        <v>0</v>
      </c>
      <c r="CM86" s="87">
        <v>0</v>
      </c>
      <c r="CN86" s="84">
        <v>0</v>
      </c>
      <c r="CO86" s="87">
        <v>0</v>
      </c>
      <c r="CP86" s="84">
        <v>0</v>
      </c>
      <c r="CQ86" s="88">
        <v>0</v>
      </c>
      <c r="CR86" s="177">
        <f t="shared" si="140"/>
        <v>0</v>
      </c>
      <c r="CS86" s="178">
        <f t="shared" si="141"/>
        <v>0</v>
      </c>
      <c r="CT86" s="179">
        <f t="shared" si="142"/>
        <v>0</v>
      </c>
      <c r="CU86" s="81"/>
      <c r="CV86" s="86">
        <f t="shared" si="143"/>
        <v>94760.404856791603</v>
      </c>
      <c r="CW86" s="87">
        <f t="shared" si="123"/>
        <v>0.14184585160555108</v>
      </c>
      <c r="CX86" s="87">
        <f t="shared" si="144"/>
        <v>8682.2719827414767</v>
      </c>
      <c r="CY86" s="87">
        <f t="shared" si="145"/>
        <v>8.1773223289300465E-2</v>
      </c>
      <c r="CZ86" s="84">
        <f t="shared" si="146"/>
        <v>103442.67683953309</v>
      </c>
      <c r="DA86" s="88">
        <f t="shared" si="147"/>
        <v>0.133607684619024</v>
      </c>
      <c r="DB86" s="86">
        <f t="shared" si="148"/>
        <v>82059.008633495847</v>
      </c>
      <c r="DC86" s="87">
        <f t="shared" si="115"/>
        <v>2.741577435146628E-2</v>
      </c>
      <c r="DD86" s="84">
        <f t="shared" si="149"/>
        <v>18576.458833245873</v>
      </c>
      <c r="DE86" s="87">
        <f t="shared" si="150"/>
        <v>1.3538015576237546E-2</v>
      </c>
      <c r="DF86" s="84">
        <f t="shared" si="151"/>
        <v>100635.46746674171</v>
      </c>
      <c r="DG86" s="88">
        <f t="shared" si="152"/>
        <v>2.3053499324539994E-2</v>
      </c>
      <c r="DH86" s="224"/>
      <c r="DI86" s="237" t="s">
        <v>86</v>
      </c>
      <c r="DJ86" s="86">
        <f t="shared" si="153"/>
        <v>103442.67683953309</v>
      </c>
      <c r="DK86" s="84">
        <f t="shared" si="154"/>
        <v>100635.46746674171</v>
      </c>
      <c r="DL86" s="85">
        <f t="shared" si="155"/>
        <v>204078.1443062748</v>
      </c>
      <c r="DM86" s="337"/>
      <c r="DN86" s="338"/>
      <c r="DO86" s="339"/>
      <c r="DP86" s="339"/>
    </row>
    <row r="87" spans="1:120" s="100" customFormat="1" ht="15.6">
      <c r="A87" s="73">
        <v>72</v>
      </c>
      <c r="B87" s="73" t="s">
        <v>87</v>
      </c>
      <c r="C87" s="82"/>
      <c r="D87" s="83">
        <v>11340.271841</v>
      </c>
      <c r="E87" s="87">
        <v>0.11175213931235649</v>
      </c>
      <c r="F87" s="87">
        <v>0</v>
      </c>
      <c r="G87" s="87">
        <v>0</v>
      </c>
      <c r="H87" s="84">
        <v>11340.271841</v>
      </c>
      <c r="I87" s="88">
        <v>9.7466045336954563E-2</v>
      </c>
      <c r="J87" s="86">
        <v>3696.8824690000001</v>
      </c>
      <c r="K87" s="87">
        <v>1.4055945998661659E-2</v>
      </c>
      <c r="L87" s="84">
        <v>0</v>
      </c>
      <c r="M87" s="87">
        <v>0</v>
      </c>
      <c r="N87" s="84">
        <v>3696.8824690000001</v>
      </c>
      <c r="O87" s="88">
        <v>7.7359572719682438E-3</v>
      </c>
      <c r="P87" s="177">
        <f t="shared" si="125"/>
        <v>15037.15431</v>
      </c>
      <c r="Q87" s="178">
        <f t="shared" si="126"/>
        <v>0</v>
      </c>
      <c r="R87" s="179">
        <f t="shared" si="127"/>
        <v>15037.15431</v>
      </c>
      <c r="S87" s="79"/>
      <c r="T87" s="83">
        <v>6187.0484312612807</v>
      </c>
      <c r="U87" s="87">
        <v>3.2684172211334933E-2</v>
      </c>
      <c r="V87" s="87">
        <v>903.28363530856836</v>
      </c>
      <c r="W87" s="87">
        <v>2.9257097729758645E-2</v>
      </c>
      <c r="X87" s="84">
        <v>7090.3320665698493</v>
      </c>
      <c r="Y87" s="88">
        <v>3.2203604757052889E-2</v>
      </c>
      <c r="Z87" s="86">
        <v>3837.5721727054242</v>
      </c>
      <c r="AA87" s="87">
        <v>4.4206712403804006E-3</v>
      </c>
      <c r="AB87" s="84">
        <v>1932.6521098865624</v>
      </c>
      <c r="AC87" s="87">
        <v>6.9607746107011453E-3</v>
      </c>
      <c r="AD87" s="84">
        <v>5770.2242825919866</v>
      </c>
      <c r="AE87" s="88">
        <v>5.0362152255985964E-3</v>
      </c>
      <c r="AF87" s="177">
        <f t="shared" si="128"/>
        <v>10024.620603966705</v>
      </c>
      <c r="AG87" s="178">
        <f t="shared" si="129"/>
        <v>2835.9357451951309</v>
      </c>
      <c r="AH87" s="179">
        <f t="shared" si="130"/>
        <v>12860.556349161836</v>
      </c>
      <c r="AI87" s="81"/>
      <c r="AJ87" s="83">
        <v>5541.8863766556333</v>
      </c>
      <c r="AK87" s="87">
        <v>8.7966450423105289E-2</v>
      </c>
      <c r="AL87" s="84">
        <v>931.37515788904363</v>
      </c>
      <c r="AM87" s="87">
        <v>8.1907937550702983E-2</v>
      </c>
      <c r="AN87" s="84">
        <v>6473.2615345446766</v>
      </c>
      <c r="AO87" s="88">
        <v>8.7040130353829806E-2</v>
      </c>
      <c r="AP87" s="86">
        <v>1596.0802105383366</v>
      </c>
      <c r="AQ87" s="87">
        <v>1.3304770725459821E-2</v>
      </c>
      <c r="AR87" s="84">
        <v>2480.6582549169866</v>
      </c>
      <c r="AS87" s="87">
        <v>2.251051048019044E-2</v>
      </c>
      <c r="AT87" s="84">
        <v>4076.7384654553234</v>
      </c>
      <c r="AU87" s="88">
        <v>1.7712397150955295E-2</v>
      </c>
      <c r="AV87" s="177">
        <f t="shared" si="131"/>
        <v>7137.9665871939696</v>
      </c>
      <c r="AW87" s="178">
        <f t="shared" si="132"/>
        <v>3412.0334128060304</v>
      </c>
      <c r="AX87" s="179">
        <f t="shared" si="133"/>
        <v>10550</v>
      </c>
      <c r="AY87" s="81"/>
      <c r="AZ87" s="83">
        <v>0</v>
      </c>
      <c r="BA87" s="87">
        <v>0</v>
      </c>
      <c r="BB87" s="87">
        <v>0</v>
      </c>
      <c r="BC87" s="87">
        <v>0</v>
      </c>
      <c r="BD87" s="84">
        <v>0</v>
      </c>
      <c r="BE87" s="88">
        <v>0</v>
      </c>
      <c r="BF87" s="86">
        <v>0</v>
      </c>
      <c r="BG87" s="87">
        <v>0</v>
      </c>
      <c r="BH87" s="84">
        <v>0</v>
      </c>
      <c r="BI87" s="87">
        <v>0</v>
      </c>
      <c r="BJ87" s="84">
        <v>0</v>
      </c>
      <c r="BK87" s="88">
        <v>0</v>
      </c>
      <c r="BL87" s="177">
        <f t="shared" si="134"/>
        <v>0</v>
      </c>
      <c r="BM87" s="178">
        <f t="shared" si="135"/>
        <v>0</v>
      </c>
      <c r="BN87" s="179">
        <f t="shared" si="136"/>
        <v>0</v>
      </c>
      <c r="BO87" s="81"/>
      <c r="BP87" s="83">
        <v>0</v>
      </c>
      <c r="BQ87" s="87">
        <v>0</v>
      </c>
      <c r="BR87" s="87">
        <v>0</v>
      </c>
      <c r="BS87" s="87">
        <v>0</v>
      </c>
      <c r="BT87" s="84">
        <v>0</v>
      </c>
      <c r="BU87" s="88">
        <v>0</v>
      </c>
      <c r="BV87" s="86">
        <v>0</v>
      </c>
      <c r="BW87" s="87">
        <v>0</v>
      </c>
      <c r="BX87" s="84">
        <v>0</v>
      </c>
      <c r="BY87" s="87">
        <v>0</v>
      </c>
      <c r="BZ87" s="84">
        <v>0</v>
      </c>
      <c r="CA87" s="88">
        <v>0</v>
      </c>
      <c r="CB87" s="177">
        <f t="shared" si="137"/>
        <v>0</v>
      </c>
      <c r="CC87" s="178">
        <f t="shared" si="138"/>
        <v>0</v>
      </c>
      <c r="CD87" s="179">
        <f t="shared" si="139"/>
        <v>0</v>
      </c>
      <c r="CE87" s="81"/>
      <c r="CF87" s="83">
        <v>0</v>
      </c>
      <c r="CG87" s="87">
        <v>0</v>
      </c>
      <c r="CH87" s="87">
        <v>0</v>
      </c>
      <c r="CI87" s="87">
        <v>0</v>
      </c>
      <c r="CJ87" s="84">
        <v>0</v>
      </c>
      <c r="CK87" s="88">
        <v>0</v>
      </c>
      <c r="CL87" s="86">
        <v>0</v>
      </c>
      <c r="CM87" s="87">
        <v>0</v>
      </c>
      <c r="CN87" s="84">
        <v>0</v>
      </c>
      <c r="CO87" s="87">
        <v>0</v>
      </c>
      <c r="CP87" s="84">
        <v>0</v>
      </c>
      <c r="CQ87" s="88">
        <v>0</v>
      </c>
      <c r="CR87" s="177">
        <f t="shared" si="140"/>
        <v>0</v>
      </c>
      <c r="CS87" s="178">
        <f t="shared" si="141"/>
        <v>0</v>
      </c>
      <c r="CT87" s="179">
        <f t="shared" si="142"/>
        <v>0</v>
      </c>
      <c r="CU87" s="81"/>
      <c r="CV87" s="86">
        <f t="shared" si="143"/>
        <v>23069.206648916916</v>
      </c>
      <c r="CW87" s="87">
        <f t="shared" si="123"/>
        <v>3.4532052368553522E-2</v>
      </c>
      <c r="CX87" s="87">
        <f t="shared" si="144"/>
        <v>1834.6587931976119</v>
      </c>
      <c r="CY87" s="87">
        <f t="shared" si="145"/>
        <v>1.7279574223664815E-2</v>
      </c>
      <c r="CZ87" s="84">
        <f t="shared" si="146"/>
        <v>24903.865442114526</v>
      </c>
      <c r="DA87" s="88">
        <f t="shared" si="147"/>
        <v>3.216610301902998E-2</v>
      </c>
      <c r="DB87" s="86">
        <f t="shared" si="148"/>
        <v>9130.5348522437616</v>
      </c>
      <c r="DC87" s="87">
        <f t="shared" si="115"/>
        <v>3.0504960684491441E-3</v>
      </c>
      <c r="DD87" s="84">
        <f t="shared" si="149"/>
        <v>4413.3103648035485</v>
      </c>
      <c r="DE87" s="87">
        <f t="shared" si="150"/>
        <v>3.2162999954841957E-3</v>
      </c>
      <c r="DF87" s="84">
        <f t="shared" si="151"/>
        <v>13543.84521704731</v>
      </c>
      <c r="DG87" s="88">
        <f t="shared" si="152"/>
        <v>3.1026141620106454E-3</v>
      </c>
      <c r="DH87" s="224"/>
      <c r="DI87" s="237" t="s">
        <v>87</v>
      </c>
      <c r="DJ87" s="86">
        <f t="shared" si="153"/>
        <v>24903.865442114526</v>
      </c>
      <c r="DK87" s="84">
        <f t="shared" si="154"/>
        <v>13543.84521704731</v>
      </c>
      <c r="DL87" s="85">
        <f t="shared" si="155"/>
        <v>38447.710659161836</v>
      </c>
      <c r="DM87" s="337"/>
      <c r="DN87" s="338"/>
      <c r="DO87" s="339"/>
      <c r="DP87" s="339"/>
    </row>
    <row r="88" spans="1:120" s="100" customFormat="1" ht="15.6">
      <c r="A88" s="73">
        <v>73</v>
      </c>
      <c r="B88" s="73" t="s">
        <v>88</v>
      </c>
      <c r="C88" s="82"/>
      <c r="D88" s="83">
        <v>7198.27</v>
      </c>
      <c r="E88" s="87">
        <v>7.0934990194822481E-2</v>
      </c>
      <c r="F88" s="87">
        <v>0</v>
      </c>
      <c r="G88" s="87">
        <v>0</v>
      </c>
      <c r="H88" s="84">
        <v>7198.27</v>
      </c>
      <c r="I88" s="88">
        <v>6.1866851165868798E-2</v>
      </c>
      <c r="J88" s="86">
        <v>5711</v>
      </c>
      <c r="K88" s="87">
        <v>2.1713838151871397E-2</v>
      </c>
      <c r="L88" s="84">
        <v>0</v>
      </c>
      <c r="M88" s="87">
        <v>0</v>
      </c>
      <c r="N88" s="84">
        <v>5711</v>
      </c>
      <c r="O88" s="88">
        <v>1.1950623897481182E-2</v>
      </c>
      <c r="P88" s="177">
        <f t="shared" si="125"/>
        <v>12909.27</v>
      </c>
      <c r="Q88" s="178">
        <f t="shared" si="126"/>
        <v>0</v>
      </c>
      <c r="R88" s="179">
        <f t="shared" si="127"/>
        <v>12909.27</v>
      </c>
      <c r="S88" s="79"/>
      <c r="T88" s="83">
        <v>9230.1873310803639</v>
      </c>
      <c r="U88" s="87">
        <v>4.8760089018797685E-2</v>
      </c>
      <c r="V88" s="87">
        <v>1347.5694039940954</v>
      </c>
      <c r="W88" s="87">
        <v>4.3647386279526315E-2</v>
      </c>
      <c r="X88" s="84">
        <v>10577.756735074459</v>
      </c>
      <c r="Y88" s="88">
        <v>4.8043151422862397E-2</v>
      </c>
      <c r="Z88" s="86">
        <v>6014.3017704280937</v>
      </c>
      <c r="AA88" s="87">
        <v>6.9281435425765118E-3</v>
      </c>
      <c r="AB88" s="84">
        <v>2883.2392728537452</v>
      </c>
      <c r="AC88" s="87">
        <v>1.0384475625173313E-2</v>
      </c>
      <c r="AD88" s="84">
        <v>8897.5410432818389</v>
      </c>
      <c r="AE88" s="88">
        <v>7.7657174969351069E-3</v>
      </c>
      <c r="AF88" s="177">
        <f t="shared" si="128"/>
        <v>15244.489101508458</v>
      </c>
      <c r="AG88" s="178">
        <f t="shared" si="129"/>
        <v>4230.8086768478406</v>
      </c>
      <c r="AH88" s="179">
        <f t="shared" si="130"/>
        <v>19475.297778356296</v>
      </c>
      <c r="AI88" s="81"/>
      <c r="AJ88" s="83">
        <v>19200.55678048759</v>
      </c>
      <c r="AK88" s="87">
        <v>0.30477074254742209</v>
      </c>
      <c r="AL88" s="84">
        <v>3913.2420865367567</v>
      </c>
      <c r="AM88" s="87">
        <v>0.34414229940522001</v>
      </c>
      <c r="AN88" s="84">
        <v>23113.798867024347</v>
      </c>
      <c r="AO88" s="88">
        <v>0.31079048106149371</v>
      </c>
      <c r="AP88" s="86">
        <v>2455.554802278878</v>
      </c>
      <c r="AQ88" s="87">
        <v>2.0469268043304002E-2</v>
      </c>
      <c r="AR88" s="84">
        <v>4381.346330696786</v>
      </c>
      <c r="AS88" s="87">
        <v>3.9758133672384628E-2</v>
      </c>
      <c r="AT88" s="84">
        <v>6836.901132975664</v>
      </c>
      <c r="AU88" s="88">
        <v>2.9704605575073595E-2</v>
      </c>
      <c r="AV88" s="177">
        <f t="shared" si="131"/>
        <v>21656.111582766469</v>
      </c>
      <c r="AW88" s="178">
        <f t="shared" si="132"/>
        <v>8294.5884172335427</v>
      </c>
      <c r="AX88" s="179">
        <f t="shared" si="133"/>
        <v>29950.700000000012</v>
      </c>
      <c r="AY88" s="81"/>
      <c r="AZ88" s="83">
        <v>174719.32143423078</v>
      </c>
      <c r="BA88" s="87">
        <v>1.5975214314314914</v>
      </c>
      <c r="BB88" s="87">
        <v>24940.856635252312</v>
      </c>
      <c r="BC88" s="87">
        <v>1.3513684782863196</v>
      </c>
      <c r="BD88" s="84">
        <v>199660.17806948308</v>
      </c>
      <c r="BE88" s="88">
        <v>1.5619806616036227</v>
      </c>
      <c r="BF88" s="86">
        <v>20452.935902298166</v>
      </c>
      <c r="BG88" s="87">
        <v>3.8451005790883189E-2</v>
      </c>
      <c r="BH88" s="84">
        <v>14149.722242902562</v>
      </c>
      <c r="BI88" s="87">
        <v>6.7976201823155419E-2</v>
      </c>
      <c r="BJ88" s="84">
        <v>34602.65814520073</v>
      </c>
      <c r="BK88" s="88">
        <v>4.6755357394549404E-2</v>
      </c>
      <c r="BL88" s="177">
        <f t="shared" si="134"/>
        <v>195172.25733652894</v>
      </c>
      <c r="BM88" s="178">
        <f t="shared" si="135"/>
        <v>39090.578878154876</v>
      </c>
      <c r="BN88" s="179">
        <f t="shared" si="136"/>
        <v>234262.83621468383</v>
      </c>
      <c r="BO88" s="81"/>
      <c r="BP88" s="83">
        <v>0</v>
      </c>
      <c r="BQ88" s="87">
        <v>0</v>
      </c>
      <c r="BR88" s="87">
        <v>0</v>
      </c>
      <c r="BS88" s="87">
        <v>0</v>
      </c>
      <c r="BT88" s="84">
        <v>0</v>
      </c>
      <c r="BU88" s="88">
        <v>0</v>
      </c>
      <c r="BV88" s="86">
        <v>0</v>
      </c>
      <c r="BW88" s="87">
        <v>0</v>
      </c>
      <c r="BX88" s="84">
        <v>0</v>
      </c>
      <c r="BY88" s="87">
        <v>0</v>
      </c>
      <c r="BZ88" s="84">
        <v>0</v>
      </c>
      <c r="CA88" s="88">
        <v>0</v>
      </c>
      <c r="CB88" s="177">
        <f t="shared" si="137"/>
        <v>0</v>
      </c>
      <c r="CC88" s="178">
        <f t="shared" si="138"/>
        <v>0</v>
      </c>
      <c r="CD88" s="179">
        <f t="shared" si="139"/>
        <v>0</v>
      </c>
      <c r="CE88" s="81"/>
      <c r="CF88" s="83">
        <v>0</v>
      </c>
      <c r="CG88" s="87">
        <v>0</v>
      </c>
      <c r="CH88" s="87">
        <v>0</v>
      </c>
      <c r="CI88" s="87">
        <v>0</v>
      </c>
      <c r="CJ88" s="84">
        <v>0</v>
      </c>
      <c r="CK88" s="88">
        <v>0</v>
      </c>
      <c r="CL88" s="86">
        <v>0</v>
      </c>
      <c r="CM88" s="87">
        <v>0</v>
      </c>
      <c r="CN88" s="84">
        <v>0</v>
      </c>
      <c r="CO88" s="87">
        <v>0</v>
      </c>
      <c r="CP88" s="84">
        <v>0</v>
      </c>
      <c r="CQ88" s="88">
        <v>0</v>
      </c>
      <c r="CR88" s="177">
        <f t="shared" si="140"/>
        <v>0</v>
      </c>
      <c r="CS88" s="178">
        <f t="shared" si="141"/>
        <v>0</v>
      </c>
      <c r="CT88" s="179">
        <f t="shared" si="142"/>
        <v>0</v>
      </c>
      <c r="CU88" s="81"/>
      <c r="CV88" s="86">
        <f t="shared" si="143"/>
        <v>210348.33554579873</v>
      </c>
      <c r="CW88" s="87">
        <f t="shared" si="123"/>
        <v>0.31486820718416941</v>
      </c>
      <c r="CX88" s="87">
        <f t="shared" si="144"/>
        <v>30201.668125783166</v>
      </c>
      <c r="CY88" s="87">
        <f t="shared" si="145"/>
        <v>0.28445178361933754</v>
      </c>
      <c r="CZ88" s="84">
        <f t="shared" si="146"/>
        <v>240550.00367158192</v>
      </c>
      <c r="DA88" s="88">
        <f t="shared" si="147"/>
        <v>0.31069699670972711</v>
      </c>
      <c r="DB88" s="86">
        <f t="shared" si="148"/>
        <v>34633.792475005139</v>
      </c>
      <c r="DC88" s="87">
        <f t="shared" si="115"/>
        <v>1.1571090794809677E-2</v>
      </c>
      <c r="DD88" s="84">
        <f t="shared" si="149"/>
        <v>21414.307846453092</v>
      </c>
      <c r="DE88" s="87">
        <f t="shared" si="150"/>
        <v>1.5606162389830045E-2</v>
      </c>
      <c r="DF88" s="84">
        <f t="shared" si="151"/>
        <v>56048.100321458231</v>
      </c>
      <c r="DG88" s="88">
        <f t="shared" si="152"/>
        <v>1.2839457851472747E-2</v>
      </c>
      <c r="DH88" s="224"/>
      <c r="DI88" s="237" t="s">
        <v>88</v>
      </c>
      <c r="DJ88" s="86">
        <f t="shared" si="153"/>
        <v>240550.00367158192</v>
      </c>
      <c r="DK88" s="84">
        <f t="shared" si="154"/>
        <v>56048.100321458231</v>
      </c>
      <c r="DL88" s="85">
        <f t="shared" si="155"/>
        <v>296598.10399304016</v>
      </c>
      <c r="DM88" s="337"/>
      <c r="DN88" s="338"/>
      <c r="DO88" s="339"/>
      <c r="DP88" s="339"/>
    </row>
    <row r="89" spans="1:120" s="100" customFormat="1" ht="15.6">
      <c r="A89" s="73">
        <v>74</v>
      </c>
      <c r="B89" s="73" t="s">
        <v>89</v>
      </c>
      <c r="C89" s="82"/>
      <c r="D89" s="83">
        <v>0</v>
      </c>
      <c r="E89" s="87">
        <v>0</v>
      </c>
      <c r="F89" s="87">
        <v>0</v>
      </c>
      <c r="G89" s="87">
        <v>0</v>
      </c>
      <c r="H89" s="84">
        <v>0</v>
      </c>
      <c r="I89" s="88">
        <v>0</v>
      </c>
      <c r="J89" s="86">
        <v>0</v>
      </c>
      <c r="K89" s="87">
        <v>0</v>
      </c>
      <c r="L89" s="84">
        <v>0</v>
      </c>
      <c r="M89" s="87">
        <v>0</v>
      </c>
      <c r="N89" s="84">
        <v>0</v>
      </c>
      <c r="O89" s="88">
        <v>0</v>
      </c>
      <c r="P89" s="177">
        <f t="shared" si="125"/>
        <v>0</v>
      </c>
      <c r="Q89" s="178">
        <f t="shared" si="126"/>
        <v>0</v>
      </c>
      <c r="R89" s="179">
        <f t="shared" si="127"/>
        <v>0</v>
      </c>
      <c r="S89" s="79"/>
      <c r="T89" s="83">
        <v>164257.1</v>
      </c>
      <c r="U89" s="87">
        <v>0.86771703874314576</v>
      </c>
      <c r="V89" s="87">
        <v>9357.9900000000016</v>
      </c>
      <c r="W89" s="87">
        <v>0.30310261061087002</v>
      </c>
      <c r="X89" s="84">
        <v>173615.09</v>
      </c>
      <c r="Y89" s="88">
        <v>0.7885430027433098</v>
      </c>
      <c r="Z89" s="86">
        <v>83895.380000000019</v>
      </c>
      <c r="AA89" s="87">
        <v>9.6642845235487843E-2</v>
      </c>
      <c r="AB89" s="84">
        <v>23857.57</v>
      </c>
      <c r="AC89" s="87">
        <v>8.5927087797903104E-2</v>
      </c>
      <c r="AD89" s="84">
        <v>107752.95000000001</v>
      </c>
      <c r="AE89" s="88">
        <v>9.4046092632884298E-2</v>
      </c>
      <c r="AF89" s="177">
        <f t="shared" si="128"/>
        <v>248152.48000000004</v>
      </c>
      <c r="AG89" s="178">
        <f t="shared" si="129"/>
        <v>33215.56</v>
      </c>
      <c r="AH89" s="179">
        <f t="shared" si="130"/>
        <v>281368.04000000004</v>
      </c>
      <c r="AI89" s="81"/>
      <c r="AJ89" s="83">
        <v>0</v>
      </c>
      <c r="AK89" s="87">
        <v>0</v>
      </c>
      <c r="AL89" s="84">
        <v>0</v>
      </c>
      <c r="AM89" s="87">
        <v>0</v>
      </c>
      <c r="AN89" s="84">
        <v>0</v>
      </c>
      <c r="AO89" s="88">
        <v>0</v>
      </c>
      <c r="AP89" s="86">
        <v>0</v>
      </c>
      <c r="AQ89" s="87">
        <v>0</v>
      </c>
      <c r="AR89" s="84">
        <v>0</v>
      </c>
      <c r="AS89" s="87">
        <v>0</v>
      </c>
      <c r="AT89" s="84">
        <v>0</v>
      </c>
      <c r="AU89" s="88">
        <v>0</v>
      </c>
      <c r="AV89" s="177">
        <f t="shared" si="131"/>
        <v>0</v>
      </c>
      <c r="AW89" s="178">
        <f t="shared" si="132"/>
        <v>0</v>
      </c>
      <c r="AX89" s="179">
        <f t="shared" si="133"/>
        <v>0</v>
      </c>
      <c r="AY89" s="81"/>
      <c r="AZ89" s="83">
        <v>211262.74504640512</v>
      </c>
      <c r="BA89" s="87">
        <v>1.9316510624254142</v>
      </c>
      <c r="BB89" s="87">
        <v>31380.334953594836</v>
      </c>
      <c r="BC89" s="87">
        <v>1.7002782267877565</v>
      </c>
      <c r="BD89" s="84">
        <v>242643.07999999996</v>
      </c>
      <c r="BE89" s="88">
        <v>1.8982443184040678</v>
      </c>
      <c r="BF89" s="86">
        <v>85791.470493163244</v>
      </c>
      <c r="BG89" s="87">
        <v>0.16128580974872866</v>
      </c>
      <c r="BH89" s="84">
        <v>60117.149506836722</v>
      </c>
      <c r="BI89" s="87">
        <v>0.288806763677593</v>
      </c>
      <c r="BJ89" s="84">
        <v>145908.61999999997</v>
      </c>
      <c r="BK89" s="88">
        <v>0.19715276342120228</v>
      </c>
      <c r="BL89" s="177">
        <f t="shared" si="134"/>
        <v>297054.21553956834</v>
      </c>
      <c r="BM89" s="178">
        <f t="shared" si="135"/>
        <v>91497.484460431559</v>
      </c>
      <c r="BN89" s="179">
        <f t="shared" si="136"/>
        <v>388551.6999999999</v>
      </c>
      <c r="BO89" s="81"/>
      <c r="BP89" s="83">
        <v>10391.960000000046</v>
      </c>
      <c r="BQ89" s="87">
        <v>0.13193291606891269</v>
      </c>
      <c r="BR89" s="87">
        <v>-3000.2299999999991</v>
      </c>
      <c r="BS89" s="87">
        <v>-0.2655305779272501</v>
      </c>
      <c r="BT89" s="84">
        <v>7391.7300000000469</v>
      </c>
      <c r="BU89" s="88">
        <v>8.2070148557724862E-2</v>
      </c>
      <c r="BV89" s="86">
        <v>15500.640000000003</v>
      </c>
      <c r="BW89" s="87">
        <v>2.3287486422453624E-2</v>
      </c>
      <c r="BX89" s="84">
        <v>19454.029999999995</v>
      </c>
      <c r="BY89" s="87">
        <v>5.5973638856360239E-2</v>
      </c>
      <c r="BZ89" s="84">
        <v>34954.67</v>
      </c>
      <c r="CA89" s="88">
        <v>3.4500028622808626E-2</v>
      </c>
      <c r="CB89" s="177">
        <f t="shared" si="137"/>
        <v>25892.600000000049</v>
      </c>
      <c r="CC89" s="178">
        <f t="shared" si="138"/>
        <v>16453.799999999996</v>
      </c>
      <c r="CD89" s="179">
        <f t="shared" si="139"/>
        <v>42346.400000000045</v>
      </c>
      <c r="CE89" s="81"/>
      <c r="CF89" s="83">
        <v>0</v>
      </c>
      <c r="CG89" s="87">
        <v>0</v>
      </c>
      <c r="CH89" s="87">
        <v>0</v>
      </c>
      <c r="CI89" s="87">
        <v>0</v>
      </c>
      <c r="CJ89" s="84">
        <v>0</v>
      </c>
      <c r="CK89" s="88">
        <v>0</v>
      </c>
      <c r="CL89" s="86">
        <v>0</v>
      </c>
      <c r="CM89" s="87">
        <v>0</v>
      </c>
      <c r="CN89" s="84">
        <v>0</v>
      </c>
      <c r="CO89" s="87">
        <v>0</v>
      </c>
      <c r="CP89" s="84">
        <v>0</v>
      </c>
      <c r="CQ89" s="88">
        <v>0</v>
      </c>
      <c r="CR89" s="177">
        <f t="shared" si="140"/>
        <v>0</v>
      </c>
      <c r="CS89" s="178">
        <f t="shared" si="141"/>
        <v>0</v>
      </c>
      <c r="CT89" s="179">
        <f t="shared" si="142"/>
        <v>0</v>
      </c>
      <c r="CU89" s="81"/>
      <c r="CV89" s="86">
        <f t="shared" si="143"/>
        <v>385911.80504640512</v>
      </c>
      <c r="CW89" s="87">
        <f t="shared" si="123"/>
        <v>0.57766731488926781</v>
      </c>
      <c r="CX89" s="87">
        <f t="shared" si="144"/>
        <v>37738.094953594846</v>
      </c>
      <c r="CY89" s="87">
        <f t="shared" si="145"/>
        <v>0.35543296400842805</v>
      </c>
      <c r="CZ89" s="84">
        <f t="shared" si="146"/>
        <v>423649.89999999997</v>
      </c>
      <c r="DA89" s="88">
        <f t="shared" si="147"/>
        <v>0.54719081096370958</v>
      </c>
      <c r="DB89" s="86">
        <f t="shared" si="148"/>
        <v>185187.49049316329</v>
      </c>
      <c r="DC89" s="87">
        <f t="shared" si="115"/>
        <v>6.1870823650219627E-2</v>
      </c>
      <c r="DD89" s="84">
        <f t="shared" si="149"/>
        <v>103428.74950683673</v>
      </c>
      <c r="DE89" s="87">
        <f t="shared" si="150"/>
        <v>7.5376046340349029E-2</v>
      </c>
      <c r="DF89" s="84">
        <f t="shared" si="151"/>
        <v>288616.24</v>
      </c>
      <c r="DG89" s="88">
        <f t="shared" si="152"/>
        <v>6.6115997285849312E-2</v>
      </c>
      <c r="DH89" s="224"/>
      <c r="DI89" s="237" t="s">
        <v>89</v>
      </c>
      <c r="DJ89" s="86">
        <f t="shared" si="153"/>
        <v>423649.89999999997</v>
      </c>
      <c r="DK89" s="84">
        <f t="shared" si="154"/>
        <v>288616.24</v>
      </c>
      <c r="DL89" s="85">
        <f t="shared" si="155"/>
        <v>712266.1399999999</v>
      </c>
      <c r="DM89" s="337"/>
      <c r="DN89" s="338"/>
      <c r="DO89" s="339"/>
      <c r="DP89" s="339"/>
    </row>
    <row r="90" spans="1:120" s="100" customFormat="1" ht="15.6">
      <c r="A90" s="73">
        <v>75</v>
      </c>
      <c r="B90" s="73" t="s">
        <v>90</v>
      </c>
      <c r="C90" s="82"/>
      <c r="D90" s="83">
        <v>0</v>
      </c>
      <c r="E90" s="87">
        <v>0</v>
      </c>
      <c r="F90" s="87">
        <v>0</v>
      </c>
      <c r="G90" s="87">
        <v>0</v>
      </c>
      <c r="H90" s="84">
        <v>0</v>
      </c>
      <c r="I90" s="88">
        <v>0</v>
      </c>
      <c r="J90" s="86">
        <v>0</v>
      </c>
      <c r="K90" s="87">
        <v>0</v>
      </c>
      <c r="L90" s="84">
        <v>0</v>
      </c>
      <c r="M90" s="87">
        <v>0</v>
      </c>
      <c r="N90" s="84">
        <v>0</v>
      </c>
      <c r="O90" s="88">
        <v>0</v>
      </c>
      <c r="P90" s="177">
        <f t="shared" si="125"/>
        <v>0</v>
      </c>
      <c r="Q90" s="178">
        <f t="shared" si="126"/>
        <v>0</v>
      </c>
      <c r="R90" s="179">
        <f t="shared" si="127"/>
        <v>0</v>
      </c>
      <c r="S90" s="79"/>
      <c r="T90" s="83">
        <v>0</v>
      </c>
      <c r="U90" s="87">
        <v>0</v>
      </c>
      <c r="V90" s="87">
        <v>0</v>
      </c>
      <c r="W90" s="87">
        <v>0</v>
      </c>
      <c r="X90" s="84">
        <v>0</v>
      </c>
      <c r="Y90" s="88">
        <v>0</v>
      </c>
      <c r="Z90" s="86">
        <v>0</v>
      </c>
      <c r="AA90" s="87">
        <v>0</v>
      </c>
      <c r="AB90" s="84">
        <v>0</v>
      </c>
      <c r="AC90" s="87">
        <v>0</v>
      </c>
      <c r="AD90" s="84">
        <v>0</v>
      </c>
      <c r="AE90" s="88">
        <v>0</v>
      </c>
      <c r="AF90" s="177">
        <f t="shared" si="128"/>
        <v>0</v>
      </c>
      <c r="AG90" s="178">
        <f t="shared" si="129"/>
        <v>0</v>
      </c>
      <c r="AH90" s="179">
        <f t="shared" si="130"/>
        <v>0</v>
      </c>
      <c r="AI90" s="81"/>
      <c r="AJ90" s="83">
        <v>0</v>
      </c>
      <c r="AK90" s="87">
        <v>0</v>
      </c>
      <c r="AL90" s="84">
        <v>0</v>
      </c>
      <c r="AM90" s="87">
        <v>0</v>
      </c>
      <c r="AN90" s="84">
        <v>0</v>
      </c>
      <c r="AO90" s="88">
        <v>0</v>
      </c>
      <c r="AP90" s="86">
        <v>0</v>
      </c>
      <c r="AQ90" s="87">
        <v>0</v>
      </c>
      <c r="AR90" s="84">
        <v>0</v>
      </c>
      <c r="AS90" s="87">
        <v>0</v>
      </c>
      <c r="AT90" s="84">
        <v>0</v>
      </c>
      <c r="AU90" s="88">
        <v>0</v>
      </c>
      <c r="AV90" s="177">
        <f t="shared" si="131"/>
        <v>0</v>
      </c>
      <c r="AW90" s="178">
        <f t="shared" si="132"/>
        <v>0</v>
      </c>
      <c r="AX90" s="179">
        <f t="shared" si="133"/>
        <v>0</v>
      </c>
      <c r="AY90" s="81"/>
      <c r="AZ90" s="83">
        <v>0</v>
      </c>
      <c r="BA90" s="87">
        <v>0</v>
      </c>
      <c r="BB90" s="87">
        <v>0</v>
      </c>
      <c r="BC90" s="87">
        <v>0</v>
      </c>
      <c r="BD90" s="84">
        <v>0</v>
      </c>
      <c r="BE90" s="88">
        <v>0</v>
      </c>
      <c r="BF90" s="86">
        <v>0</v>
      </c>
      <c r="BG90" s="87">
        <v>0</v>
      </c>
      <c r="BH90" s="84">
        <v>0</v>
      </c>
      <c r="BI90" s="87">
        <v>0</v>
      </c>
      <c r="BJ90" s="84">
        <v>0</v>
      </c>
      <c r="BK90" s="88">
        <v>0</v>
      </c>
      <c r="BL90" s="177">
        <f t="shared" si="134"/>
        <v>0</v>
      </c>
      <c r="BM90" s="178">
        <f t="shared" si="135"/>
        <v>0</v>
      </c>
      <c r="BN90" s="179">
        <f t="shared" si="136"/>
        <v>0</v>
      </c>
      <c r="BO90" s="81"/>
      <c r="BP90" s="83">
        <v>0</v>
      </c>
      <c r="BQ90" s="87">
        <v>0</v>
      </c>
      <c r="BR90" s="87">
        <v>0</v>
      </c>
      <c r="BS90" s="87">
        <v>0</v>
      </c>
      <c r="BT90" s="84">
        <v>0</v>
      </c>
      <c r="BU90" s="88">
        <v>0</v>
      </c>
      <c r="BV90" s="86">
        <v>0</v>
      </c>
      <c r="BW90" s="87">
        <v>0</v>
      </c>
      <c r="BX90" s="84">
        <v>0</v>
      </c>
      <c r="BY90" s="87">
        <v>0</v>
      </c>
      <c r="BZ90" s="84">
        <v>0</v>
      </c>
      <c r="CA90" s="88">
        <v>0</v>
      </c>
      <c r="CB90" s="177">
        <f t="shared" si="137"/>
        <v>0</v>
      </c>
      <c r="CC90" s="178">
        <f t="shared" si="138"/>
        <v>0</v>
      </c>
      <c r="CD90" s="179">
        <f t="shared" si="139"/>
        <v>0</v>
      </c>
      <c r="CE90" s="81"/>
      <c r="CF90" s="83">
        <v>0</v>
      </c>
      <c r="CG90" s="87">
        <v>0</v>
      </c>
      <c r="CH90" s="87">
        <v>0</v>
      </c>
      <c r="CI90" s="87">
        <v>0</v>
      </c>
      <c r="CJ90" s="84">
        <v>0</v>
      </c>
      <c r="CK90" s="88">
        <v>0</v>
      </c>
      <c r="CL90" s="86">
        <v>0</v>
      </c>
      <c r="CM90" s="87">
        <v>0</v>
      </c>
      <c r="CN90" s="84">
        <v>0</v>
      </c>
      <c r="CO90" s="87">
        <v>0</v>
      </c>
      <c r="CP90" s="84">
        <v>0</v>
      </c>
      <c r="CQ90" s="88">
        <v>0</v>
      </c>
      <c r="CR90" s="177">
        <f t="shared" si="140"/>
        <v>0</v>
      </c>
      <c r="CS90" s="178">
        <f t="shared" si="141"/>
        <v>0</v>
      </c>
      <c r="CT90" s="179">
        <f t="shared" si="142"/>
        <v>0</v>
      </c>
      <c r="CU90" s="81"/>
      <c r="CV90" s="86">
        <f t="shared" si="143"/>
        <v>0</v>
      </c>
      <c r="CW90" s="87">
        <f t="shared" si="123"/>
        <v>0</v>
      </c>
      <c r="CX90" s="87">
        <f t="shared" si="144"/>
        <v>0</v>
      </c>
      <c r="CY90" s="87">
        <f t="shared" si="145"/>
        <v>0</v>
      </c>
      <c r="CZ90" s="84">
        <f t="shared" si="146"/>
        <v>0</v>
      </c>
      <c r="DA90" s="88">
        <f t="shared" si="147"/>
        <v>0</v>
      </c>
      <c r="DB90" s="86">
        <f t="shared" si="148"/>
        <v>0</v>
      </c>
      <c r="DC90" s="87">
        <f t="shared" si="115"/>
        <v>0</v>
      </c>
      <c r="DD90" s="84">
        <f t="shared" si="149"/>
        <v>0</v>
      </c>
      <c r="DE90" s="87">
        <f t="shared" si="150"/>
        <v>0</v>
      </c>
      <c r="DF90" s="84">
        <f t="shared" si="151"/>
        <v>0</v>
      </c>
      <c r="DG90" s="88">
        <f t="shared" si="152"/>
        <v>0</v>
      </c>
      <c r="DH90" s="224"/>
      <c r="DI90" s="237" t="s">
        <v>90</v>
      </c>
      <c r="DJ90" s="86">
        <f t="shared" si="153"/>
        <v>0</v>
      </c>
      <c r="DK90" s="84">
        <f t="shared" si="154"/>
        <v>0</v>
      </c>
      <c r="DL90" s="85">
        <f t="shared" si="155"/>
        <v>0</v>
      </c>
      <c r="DM90" s="337"/>
      <c r="DN90" s="338"/>
      <c r="DO90" s="339"/>
      <c r="DP90" s="339"/>
    </row>
    <row r="91" spans="1:120" s="100" customFormat="1" ht="15.6">
      <c r="A91" s="73">
        <v>76</v>
      </c>
      <c r="B91" s="73" t="s">
        <v>91</v>
      </c>
      <c r="C91" s="82"/>
      <c r="D91" s="83">
        <v>85936.989999999991</v>
      </c>
      <c r="E91" s="87">
        <v>0.8468617519240812</v>
      </c>
      <c r="F91" s="87">
        <v>12866.490000000002</v>
      </c>
      <c r="G91" s="87">
        <v>0.86503227107704728</v>
      </c>
      <c r="H91" s="84">
        <v>98803.48</v>
      </c>
      <c r="I91" s="88">
        <v>0.84918462239258796</v>
      </c>
      <c r="J91" s="86">
        <v>215046.47999999998</v>
      </c>
      <c r="K91" s="87">
        <v>0.81762991802655383</v>
      </c>
      <c r="L91" s="84">
        <v>169442.98</v>
      </c>
      <c r="M91" s="87">
        <v>0.78858003173997426</v>
      </c>
      <c r="N91" s="84">
        <v>384489.45999999996</v>
      </c>
      <c r="O91" s="88">
        <v>0.80456818928482488</v>
      </c>
      <c r="P91" s="177">
        <f t="shared" si="125"/>
        <v>300983.46999999997</v>
      </c>
      <c r="Q91" s="178">
        <f t="shared" si="126"/>
        <v>182309.47</v>
      </c>
      <c r="R91" s="179">
        <f t="shared" si="127"/>
        <v>483292.93999999994</v>
      </c>
      <c r="S91" s="79"/>
      <c r="T91" s="83">
        <v>727360.8899999999</v>
      </c>
      <c r="U91" s="87">
        <v>3.8424119113778272</v>
      </c>
      <c r="V91" s="87">
        <v>245971.39999999997</v>
      </c>
      <c r="W91" s="87">
        <v>7.9669430588844969</v>
      </c>
      <c r="X91" s="84">
        <v>973332.2899999998</v>
      </c>
      <c r="Y91" s="88">
        <v>4.4207814345148329</v>
      </c>
      <c r="Z91" s="86">
        <v>602985.38999999943</v>
      </c>
      <c r="AA91" s="87">
        <v>0.69460587370878124</v>
      </c>
      <c r="AB91" s="84">
        <v>690595.20000000007</v>
      </c>
      <c r="AC91" s="87">
        <v>2.487295830346949</v>
      </c>
      <c r="AD91" s="84">
        <v>1293580.5899999994</v>
      </c>
      <c r="AE91" s="88">
        <v>1.1290289499753003</v>
      </c>
      <c r="AF91" s="177">
        <f t="shared" si="128"/>
        <v>1330346.2799999993</v>
      </c>
      <c r="AG91" s="178">
        <f t="shared" si="129"/>
        <v>936566.60000000009</v>
      </c>
      <c r="AH91" s="179">
        <f t="shared" si="130"/>
        <v>2266912.8799999994</v>
      </c>
      <c r="AI91" s="81"/>
      <c r="AJ91" s="83">
        <v>187932.23054866947</v>
      </c>
      <c r="AK91" s="87">
        <v>2.9830512785503092</v>
      </c>
      <c r="AL91" s="84">
        <v>33185.559451330482</v>
      </c>
      <c r="AM91" s="87">
        <v>2.9184380838387551</v>
      </c>
      <c r="AN91" s="84">
        <v>221117.78999999995</v>
      </c>
      <c r="AO91" s="88">
        <v>2.9731722042193858</v>
      </c>
      <c r="AP91" s="86">
        <v>103406.25989258022</v>
      </c>
      <c r="AQ91" s="87">
        <v>0.86198461102656831</v>
      </c>
      <c r="AR91" s="84">
        <v>171932.41010741983</v>
      </c>
      <c r="AS91" s="87">
        <v>1.5601852096862052</v>
      </c>
      <c r="AT91" s="84">
        <v>275338.67000000004</v>
      </c>
      <c r="AU91" s="88">
        <v>1.1962768559672929</v>
      </c>
      <c r="AV91" s="177">
        <f t="shared" si="131"/>
        <v>291338.49044124968</v>
      </c>
      <c r="AW91" s="178">
        <f t="shared" si="132"/>
        <v>205117.96955875031</v>
      </c>
      <c r="AX91" s="179">
        <f t="shared" si="133"/>
        <v>496456.45999999996</v>
      </c>
      <c r="AY91" s="81"/>
      <c r="AZ91" s="83">
        <v>505221.04727714276</v>
      </c>
      <c r="BA91" s="87">
        <v>4.6194172688526249</v>
      </c>
      <c r="BB91" s="87">
        <v>74261.03272285714</v>
      </c>
      <c r="BC91" s="87">
        <v>4.0236797097343491</v>
      </c>
      <c r="BD91" s="84">
        <v>579482.07999999984</v>
      </c>
      <c r="BE91" s="88">
        <v>4.5334017602190482</v>
      </c>
      <c r="BF91" s="86">
        <v>924331.10778029612</v>
      </c>
      <c r="BG91" s="87">
        <v>1.7377192666975536</v>
      </c>
      <c r="BH91" s="84">
        <v>651022.70221970347</v>
      </c>
      <c r="BI91" s="87">
        <v>3.127556134166535</v>
      </c>
      <c r="BJ91" s="84">
        <v>1575353.8099999996</v>
      </c>
      <c r="BK91" s="88">
        <v>2.1286292544444576</v>
      </c>
      <c r="BL91" s="177">
        <f t="shared" si="134"/>
        <v>1429552.1550574389</v>
      </c>
      <c r="BM91" s="178">
        <f t="shared" si="135"/>
        <v>725283.73494256055</v>
      </c>
      <c r="BN91" s="179">
        <f t="shared" si="136"/>
        <v>2154835.8899999997</v>
      </c>
      <c r="BO91" s="81"/>
      <c r="BP91" s="83">
        <v>255473.41000000027</v>
      </c>
      <c r="BQ91" s="87">
        <v>3.2434066296799453</v>
      </c>
      <c r="BR91" s="87">
        <v>96068.439999999973</v>
      </c>
      <c r="BS91" s="87">
        <v>8.5023842817948463</v>
      </c>
      <c r="BT91" s="84">
        <v>351541.85000000021</v>
      </c>
      <c r="BU91" s="88">
        <v>3.9031582395132483</v>
      </c>
      <c r="BV91" s="86">
        <v>682747.21</v>
      </c>
      <c r="BW91" s="87">
        <v>1.0257296719905171</v>
      </c>
      <c r="BX91" s="84">
        <v>1275032.0999999999</v>
      </c>
      <c r="BY91" s="87">
        <v>3.6685553736509404</v>
      </c>
      <c r="BZ91" s="84">
        <v>1957779.3099999998</v>
      </c>
      <c r="CA91" s="88">
        <v>1.9323152595101747</v>
      </c>
      <c r="CB91" s="177">
        <f t="shared" si="137"/>
        <v>938220.62000000023</v>
      </c>
      <c r="CC91" s="178">
        <f t="shared" si="138"/>
        <v>1371100.5399999998</v>
      </c>
      <c r="CD91" s="179">
        <f t="shared" si="139"/>
        <v>2309321.16</v>
      </c>
      <c r="CE91" s="81"/>
      <c r="CF91" s="83">
        <v>0</v>
      </c>
      <c r="CG91" s="87">
        <v>0</v>
      </c>
      <c r="CH91" s="87">
        <v>0</v>
      </c>
      <c r="CI91" s="87">
        <v>0</v>
      </c>
      <c r="CJ91" s="84">
        <v>0</v>
      </c>
      <c r="CK91" s="88">
        <v>0</v>
      </c>
      <c r="CL91" s="86">
        <v>0</v>
      </c>
      <c r="CM91" s="87">
        <v>0</v>
      </c>
      <c r="CN91" s="84">
        <v>0</v>
      </c>
      <c r="CO91" s="87">
        <v>0</v>
      </c>
      <c r="CP91" s="84">
        <v>0</v>
      </c>
      <c r="CQ91" s="88">
        <v>0</v>
      </c>
      <c r="CR91" s="177">
        <f t="shared" si="140"/>
        <v>0</v>
      </c>
      <c r="CS91" s="178">
        <f t="shared" si="141"/>
        <v>0</v>
      </c>
      <c r="CT91" s="179">
        <f t="shared" si="142"/>
        <v>0</v>
      </c>
      <c r="CU91" s="81"/>
      <c r="CV91" s="86">
        <f t="shared" si="143"/>
        <v>1761924.5678258124</v>
      </c>
      <c r="CW91" s="87">
        <f t="shared" si="123"/>
        <v>2.6374063214028434</v>
      </c>
      <c r="CX91" s="87">
        <f t="shared" si="144"/>
        <v>462352.92217418761</v>
      </c>
      <c r="CY91" s="87">
        <f t="shared" si="145"/>
        <v>4.3546307715958337</v>
      </c>
      <c r="CZ91" s="84">
        <f t="shared" si="146"/>
        <v>2224277.4900000002</v>
      </c>
      <c r="DA91" s="88">
        <f t="shared" si="147"/>
        <v>2.872900957987774</v>
      </c>
      <c r="DB91" s="86">
        <f t="shared" si="148"/>
        <v>2528516.4476728756</v>
      </c>
      <c r="DC91" s="87">
        <f t="shared" si="115"/>
        <v>0.8447730179508196</v>
      </c>
      <c r="DD91" s="84">
        <f t="shared" si="149"/>
        <v>2958025.3923271233</v>
      </c>
      <c r="DE91" s="87">
        <f t="shared" si="150"/>
        <v>2.1557280747481169</v>
      </c>
      <c r="DF91" s="84">
        <f t="shared" si="151"/>
        <v>5486541.8399999989</v>
      </c>
      <c r="DG91" s="88">
        <f t="shared" si="152"/>
        <v>1.2568529941424595</v>
      </c>
      <c r="DH91" s="224"/>
      <c r="DI91" s="237" t="s">
        <v>91</v>
      </c>
      <c r="DJ91" s="86">
        <f t="shared" si="153"/>
        <v>2224277.4900000002</v>
      </c>
      <c r="DK91" s="84">
        <f t="shared" si="154"/>
        <v>5486541.8399999989</v>
      </c>
      <c r="DL91" s="85">
        <f t="shared" si="155"/>
        <v>7710819.3299999991</v>
      </c>
      <c r="DM91" s="337"/>
      <c r="DN91" s="338"/>
      <c r="DO91" s="339"/>
      <c r="DP91" s="339"/>
    </row>
    <row r="92" spans="1:120" s="100" customFormat="1" ht="15.6">
      <c r="A92" s="73">
        <v>77</v>
      </c>
      <c r="B92" s="73" t="s">
        <v>92</v>
      </c>
      <c r="C92" s="82"/>
      <c r="D92" s="83">
        <v>1306780.44</v>
      </c>
      <c r="E92" s="87">
        <v>12.877602215280309</v>
      </c>
      <c r="F92" s="87">
        <v>0</v>
      </c>
      <c r="G92" s="87">
        <v>0</v>
      </c>
      <c r="H92" s="84">
        <v>1306780.44</v>
      </c>
      <c r="I92" s="88">
        <v>11.231364062191128</v>
      </c>
      <c r="J92" s="86">
        <v>0</v>
      </c>
      <c r="K92" s="87">
        <v>0</v>
      </c>
      <c r="L92" s="84">
        <v>0</v>
      </c>
      <c r="M92" s="87">
        <v>0</v>
      </c>
      <c r="N92" s="84">
        <v>0</v>
      </c>
      <c r="O92" s="88">
        <v>0</v>
      </c>
      <c r="P92" s="177">
        <f t="shared" si="125"/>
        <v>1306780.44</v>
      </c>
      <c r="Q92" s="178">
        <f t="shared" si="126"/>
        <v>0</v>
      </c>
      <c r="R92" s="179">
        <f t="shared" si="127"/>
        <v>1306780.44</v>
      </c>
      <c r="S92" s="79"/>
      <c r="T92" s="83">
        <v>2087741.7600000002</v>
      </c>
      <c r="U92" s="87">
        <v>11.028863273779967</v>
      </c>
      <c r="V92" s="87">
        <v>107276.29000000001</v>
      </c>
      <c r="W92" s="87">
        <v>3.4746482477165257</v>
      </c>
      <c r="X92" s="84">
        <v>2195018.0500000003</v>
      </c>
      <c r="Y92" s="88">
        <v>9.9695603891503026</v>
      </c>
      <c r="Z92" s="86">
        <v>83822.22000000035</v>
      </c>
      <c r="AA92" s="87">
        <v>9.655856895522788E-2</v>
      </c>
      <c r="AB92" s="84">
        <v>162004.22999999995</v>
      </c>
      <c r="AC92" s="87">
        <v>0.58348573198534825</v>
      </c>
      <c r="AD92" s="84">
        <v>245826.4500000003</v>
      </c>
      <c r="AE92" s="88">
        <v>0.21455576936235274</v>
      </c>
      <c r="AF92" s="177">
        <f t="shared" si="128"/>
        <v>2171563.9800000004</v>
      </c>
      <c r="AG92" s="178">
        <f t="shared" si="129"/>
        <v>269280.51999999996</v>
      </c>
      <c r="AH92" s="179">
        <f t="shared" si="130"/>
        <v>2440844.5000000005</v>
      </c>
      <c r="AI92" s="81"/>
      <c r="AJ92" s="83">
        <v>421653.83413947595</v>
      </c>
      <c r="AK92" s="87">
        <v>6.6929180022139043</v>
      </c>
      <c r="AL92" s="84">
        <v>78368.070100219178</v>
      </c>
      <c r="AM92" s="87">
        <v>6.8919242019364333</v>
      </c>
      <c r="AN92" s="84">
        <v>500021.90423969511</v>
      </c>
      <c r="AO92" s="88">
        <v>6.7233451780895122</v>
      </c>
      <c r="AP92" s="86">
        <v>36471.998119168522</v>
      </c>
      <c r="AQ92" s="87">
        <v>0.30402705933636642</v>
      </c>
      <c r="AR92" s="84">
        <v>85244.001877161762</v>
      </c>
      <c r="AS92" s="87">
        <v>0.7735390369978381</v>
      </c>
      <c r="AT92" s="84">
        <v>121715.99999633028</v>
      </c>
      <c r="AU92" s="88">
        <v>0.52882522384714437</v>
      </c>
      <c r="AV92" s="177">
        <f t="shared" si="131"/>
        <v>458125.83225864446</v>
      </c>
      <c r="AW92" s="178">
        <f t="shared" si="132"/>
        <v>163612.07197738095</v>
      </c>
      <c r="AX92" s="179">
        <f t="shared" si="133"/>
        <v>621737.90423602541</v>
      </c>
      <c r="AY92" s="81"/>
      <c r="AZ92" s="83">
        <v>248600.62239501672</v>
      </c>
      <c r="BA92" s="87">
        <v>2.2730446689191335</v>
      </c>
      <c r="BB92" s="87">
        <v>24514.025952983371</v>
      </c>
      <c r="BC92" s="87">
        <v>1.3282415449167408</v>
      </c>
      <c r="BD92" s="84">
        <v>273114.64834800008</v>
      </c>
      <c r="BE92" s="88">
        <v>2.1366293631762181</v>
      </c>
      <c r="BF92" s="86">
        <v>36877.82303539323</v>
      </c>
      <c r="BG92" s="87">
        <v>6.9329381066008236E-2</v>
      </c>
      <c r="BH92" s="84">
        <v>58337.336164606691</v>
      </c>
      <c r="BI92" s="87">
        <v>0.28025642262622297</v>
      </c>
      <c r="BJ92" s="84">
        <v>95215.159199999922</v>
      </c>
      <c r="BK92" s="88">
        <v>0.12865539922089389</v>
      </c>
      <c r="BL92" s="177">
        <f t="shared" si="134"/>
        <v>285478.44543040998</v>
      </c>
      <c r="BM92" s="178">
        <f t="shared" si="135"/>
        <v>82851.362117590063</v>
      </c>
      <c r="BN92" s="179">
        <f t="shared" si="136"/>
        <v>368329.80754800001</v>
      </c>
      <c r="BO92" s="81"/>
      <c r="BP92" s="83">
        <v>-716.36999998486135</v>
      </c>
      <c r="BQ92" s="87">
        <v>-9.0947985829708047E-3</v>
      </c>
      <c r="BR92" s="87">
        <v>-248.82000000016706</v>
      </c>
      <c r="BS92" s="87">
        <v>-2.2021417824601031E-2</v>
      </c>
      <c r="BT92" s="84">
        <v>-965.18999998502841</v>
      </c>
      <c r="BU92" s="88">
        <v>-1.0716474585137881E-2</v>
      </c>
      <c r="BV92" s="86">
        <v>105518.78000000023</v>
      </c>
      <c r="BW92" s="87">
        <v>0.15852681931609763</v>
      </c>
      <c r="BX92" s="84">
        <v>59098.350000000522</v>
      </c>
      <c r="BY92" s="87">
        <v>0.17003930290571193</v>
      </c>
      <c r="BZ92" s="84">
        <v>164617.13000000076</v>
      </c>
      <c r="CA92" s="88">
        <v>0.16247602099532438</v>
      </c>
      <c r="CB92" s="177">
        <f t="shared" si="137"/>
        <v>104802.41000001537</v>
      </c>
      <c r="CC92" s="178">
        <f t="shared" si="138"/>
        <v>58849.530000000355</v>
      </c>
      <c r="CD92" s="179">
        <f t="shared" si="139"/>
        <v>163651.94000001572</v>
      </c>
      <c r="CE92" s="81"/>
      <c r="CF92" s="83">
        <v>0</v>
      </c>
      <c r="CG92" s="87">
        <v>0</v>
      </c>
      <c r="CH92" s="87">
        <v>0</v>
      </c>
      <c r="CI92" s="87">
        <v>0</v>
      </c>
      <c r="CJ92" s="84">
        <v>0</v>
      </c>
      <c r="CK92" s="88">
        <v>0</v>
      </c>
      <c r="CL92" s="86">
        <v>0</v>
      </c>
      <c r="CM92" s="87">
        <v>0</v>
      </c>
      <c r="CN92" s="84">
        <v>0</v>
      </c>
      <c r="CO92" s="87">
        <v>0</v>
      </c>
      <c r="CP92" s="84">
        <v>0</v>
      </c>
      <c r="CQ92" s="88">
        <v>0</v>
      </c>
      <c r="CR92" s="177">
        <f t="shared" si="140"/>
        <v>0</v>
      </c>
      <c r="CS92" s="178">
        <f t="shared" si="141"/>
        <v>0</v>
      </c>
      <c r="CT92" s="179">
        <f t="shared" si="142"/>
        <v>0</v>
      </c>
      <c r="CU92" s="81"/>
      <c r="CV92" s="86">
        <f t="shared" si="143"/>
        <v>4064060.2865345082</v>
      </c>
      <c r="CW92" s="87">
        <f t="shared" si="123"/>
        <v>6.0834490227325242</v>
      </c>
      <c r="CX92" s="87">
        <f t="shared" si="144"/>
        <v>209909.56605320238</v>
      </c>
      <c r="CY92" s="87">
        <f t="shared" si="145"/>
        <v>1.9770149851961609</v>
      </c>
      <c r="CZ92" s="84">
        <f t="shared" si="146"/>
        <v>4273969.8525877111</v>
      </c>
      <c r="DA92" s="88">
        <f t="shared" si="147"/>
        <v>5.5203058697096727</v>
      </c>
      <c r="DB92" s="86">
        <f t="shared" si="148"/>
        <v>262690.82115456229</v>
      </c>
      <c r="DC92" s="87">
        <f t="shared" si="115"/>
        <v>8.7764553787640032E-2</v>
      </c>
      <c r="DD92" s="84">
        <f t="shared" si="149"/>
        <v>364683.91804176889</v>
      </c>
      <c r="DE92" s="87">
        <f t="shared" si="150"/>
        <v>0.26577167409414931</v>
      </c>
      <c r="DF92" s="84">
        <f t="shared" si="151"/>
        <v>627374.73919633124</v>
      </c>
      <c r="DG92" s="88">
        <f t="shared" si="152"/>
        <v>0.14371854665529238</v>
      </c>
      <c r="DH92" s="224"/>
      <c r="DI92" s="237" t="s">
        <v>92</v>
      </c>
      <c r="DJ92" s="86">
        <f t="shared" si="153"/>
        <v>4273969.8525877111</v>
      </c>
      <c r="DK92" s="84">
        <f t="shared" si="154"/>
        <v>627374.73919633124</v>
      </c>
      <c r="DL92" s="85">
        <f t="shared" si="155"/>
        <v>4901344.5917840423</v>
      </c>
      <c r="DM92" s="337"/>
      <c r="DN92" s="338"/>
      <c r="DO92" s="339"/>
      <c r="DP92" s="339"/>
    </row>
    <row r="93" spans="1:120" s="100" customFormat="1" ht="15.6">
      <c r="A93" s="73">
        <v>78</v>
      </c>
      <c r="B93" s="73" t="s">
        <v>93</v>
      </c>
      <c r="C93" s="82"/>
      <c r="D93" s="83">
        <v>-13563914.318688765</v>
      </c>
      <c r="E93" s="87">
        <v>-133.66491243029225</v>
      </c>
      <c r="F93" s="87">
        <v>-1442147.0444439529</v>
      </c>
      <c r="G93" s="87">
        <v>-96.957579967994675</v>
      </c>
      <c r="H93" s="84">
        <v>-15006061.363132719</v>
      </c>
      <c r="I93" s="88">
        <v>-128.97234543005834</v>
      </c>
      <c r="J93" s="86">
        <v>17393245.890767444</v>
      </c>
      <c r="K93" s="87">
        <v>66.130997409880322</v>
      </c>
      <c r="L93" s="84">
        <v>19797156.284248151</v>
      </c>
      <c r="M93" s="87">
        <v>92.135077717552164</v>
      </c>
      <c r="N93" s="84">
        <v>37190402.175015599</v>
      </c>
      <c r="O93" s="88">
        <v>77.823237434718536</v>
      </c>
      <c r="P93" s="177">
        <f t="shared" si="125"/>
        <v>3829331.5720786788</v>
      </c>
      <c r="Q93" s="178">
        <f t="shared" si="126"/>
        <v>18355009.239804197</v>
      </c>
      <c r="R93" s="179">
        <f t="shared" si="127"/>
        <v>22184340.811882876</v>
      </c>
      <c r="S93" s="79"/>
      <c r="T93" s="83">
        <v>175131.24000000209</v>
      </c>
      <c r="U93" s="87">
        <v>0.925161597058617</v>
      </c>
      <c r="V93" s="87">
        <v>887782.21</v>
      </c>
      <c r="W93" s="87">
        <v>28.755011012502429</v>
      </c>
      <c r="X93" s="84">
        <v>1062913.450000002</v>
      </c>
      <c r="Y93" s="88">
        <v>4.8276504278473285</v>
      </c>
      <c r="Z93" s="86">
        <v>-52552.429999999702</v>
      </c>
      <c r="AA93" s="87">
        <v>-6.053749752654769E-2</v>
      </c>
      <c r="AB93" s="84">
        <v>1895291.7100000009</v>
      </c>
      <c r="AC93" s="87">
        <v>6.826214789176265</v>
      </c>
      <c r="AD93" s="84">
        <v>1842739.2800000012</v>
      </c>
      <c r="AE93" s="88">
        <v>1.6083311781731693</v>
      </c>
      <c r="AF93" s="177">
        <f t="shared" si="128"/>
        <v>122578.81000000238</v>
      </c>
      <c r="AG93" s="178">
        <f t="shared" si="129"/>
        <v>2783073.9200000009</v>
      </c>
      <c r="AH93" s="179">
        <f t="shared" si="130"/>
        <v>2905652.7300000032</v>
      </c>
      <c r="AI93" s="81"/>
      <c r="AJ93" s="83">
        <v>702214.9079941716</v>
      </c>
      <c r="AK93" s="87">
        <v>11.146268380859867</v>
      </c>
      <c r="AL93" s="84">
        <v>4395.8436811575666</v>
      </c>
      <c r="AM93" s="87">
        <v>0.38658373767984933</v>
      </c>
      <c r="AN93" s="84">
        <v>706610.75167532917</v>
      </c>
      <c r="AO93" s="88">
        <v>9.5011597487640227</v>
      </c>
      <c r="AP93" s="86">
        <v>245802.82474499079</v>
      </c>
      <c r="AQ93" s="87">
        <v>2.0489886443736052</v>
      </c>
      <c r="AR93" s="84">
        <v>49088.551477169152</v>
      </c>
      <c r="AS93" s="87">
        <v>0.44544965042803225</v>
      </c>
      <c r="AT93" s="84">
        <v>294891.37622215995</v>
      </c>
      <c r="AU93" s="88">
        <v>1.2812284173484008</v>
      </c>
      <c r="AV93" s="177">
        <f t="shared" si="131"/>
        <v>948017.7327391624</v>
      </c>
      <c r="AW93" s="187">
        <f t="shared" si="132"/>
        <v>53484.395158326719</v>
      </c>
      <c r="AX93" s="179">
        <f t="shared" si="133"/>
        <v>1001502.1278974891</v>
      </c>
      <c r="AY93" s="81"/>
      <c r="AZ93" s="83">
        <v>1499584.8605854791</v>
      </c>
      <c r="BA93" s="87">
        <v>13.711242313502721</v>
      </c>
      <c r="BB93" s="87">
        <v>311244.90134503762</v>
      </c>
      <c r="BC93" s="87">
        <v>16.864158070277288</v>
      </c>
      <c r="BD93" s="84">
        <v>1810829.7619305167</v>
      </c>
      <c r="BE93" s="88">
        <v>14.166475743637916</v>
      </c>
      <c r="BF93" s="86">
        <v>950401.57550113252</v>
      </c>
      <c r="BG93" s="87">
        <v>1.7867310912147505</v>
      </c>
      <c r="BH93" s="84">
        <v>790137.13635366224</v>
      </c>
      <c r="BI93" s="87">
        <v>3.7958710797795043</v>
      </c>
      <c r="BJ93" s="84">
        <v>1740538.7118547948</v>
      </c>
      <c r="BK93" s="88">
        <v>2.3518282667861063</v>
      </c>
      <c r="BL93" s="177">
        <f t="shared" si="134"/>
        <v>2449986.4360866118</v>
      </c>
      <c r="BM93" s="178">
        <f t="shared" si="135"/>
        <v>1101382.0376986999</v>
      </c>
      <c r="BN93" s="179">
        <f t="shared" si="136"/>
        <v>3551368.4737853119</v>
      </c>
      <c r="BO93" s="81"/>
      <c r="BP93" s="83">
        <v>108.4799999948591</v>
      </c>
      <c r="BQ93" s="87">
        <v>1.3772265034196949E-3</v>
      </c>
      <c r="BR93" s="87">
        <v>910.66999999969266</v>
      </c>
      <c r="BS93" s="87">
        <v>8.0597397999795789E-2</v>
      </c>
      <c r="BT93" s="84">
        <v>1019.1499999945518</v>
      </c>
      <c r="BU93" s="88">
        <v>1.1315590788916481E-2</v>
      </c>
      <c r="BV93" s="86">
        <v>3891558.2499999995</v>
      </c>
      <c r="BW93" s="87">
        <v>5.8465076222054284</v>
      </c>
      <c r="BX93" s="84">
        <v>3383813.6000000006</v>
      </c>
      <c r="BY93" s="87">
        <v>9.7359961099905927</v>
      </c>
      <c r="BZ93" s="84">
        <v>7275371.8499999996</v>
      </c>
      <c r="CA93" s="88">
        <v>7.1807440054955789</v>
      </c>
      <c r="CB93" s="177">
        <f t="shared" si="137"/>
        <v>3891666.7299999944</v>
      </c>
      <c r="CC93" s="178">
        <f t="shared" si="138"/>
        <v>3384724.2700000005</v>
      </c>
      <c r="CD93" s="179">
        <f t="shared" si="139"/>
        <v>7276390.9999999944</v>
      </c>
      <c r="CE93" s="81"/>
      <c r="CF93" s="83">
        <v>8831792.4431729931</v>
      </c>
      <c r="CG93" s="87">
        <v>70.01524043073222</v>
      </c>
      <c r="CH93" s="87">
        <v>1062442.7158914269</v>
      </c>
      <c r="CI93" s="87">
        <v>55.04599325897243</v>
      </c>
      <c r="CJ93" s="84">
        <v>9894235.1590644196</v>
      </c>
      <c r="CK93" s="88">
        <v>68.028734196892373</v>
      </c>
      <c r="CL93" s="86">
        <v>4796223.0681832293</v>
      </c>
      <c r="CM93" s="87">
        <v>8.8082316556046649</v>
      </c>
      <c r="CN93" s="84">
        <v>3204175.4596294388</v>
      </c>
      <c r="CO93" s="87">
        <v>14.991276432746186</v>
      </c>
      <c r="CP93" s="84">
        <v>8000398.5278126681</v>
      </c>
      <c r="CQ93" s="88">
        <v>10.551107715921182</v>
      </c>
      <c r="CR93" s="177">
        <f t="shared" si="140"/>
        <v>13628015.511356223</v>
      </c>
      <c r="CS93" s="178">
        <f t="shared" si="141"/>
        <v>4266618.1755208652</v>
      </c>
      <c r="CT93" s="179">
        <f t="shared" si="142"/>
        <v>17894633.686877087</v>
      </c>
      <c r="CU93" s="81"/>
      <c r="CV93" s="86">
        <f t="shared" si="143"/>
        <v>-2355082.3869361244</v>
      </c>
      <c r="CW93" s="87">
        <f t="shared" si="123"/>
        <v>-3.525298011137044</v>
      </c>
      <c r="CX93" s="87">
        <f t="shared" si="144"/>
        <v>824629.29647366889</v>
      </c>
      <c r="CY93" s="87">
        <f t="shared" si="145"/>
        <v>7.7666992839526152</v>
      </c>
      <c r="CZ93" s="84">
        <f t="shared" si="146"/>
        <v>-1530453.0904624555</v>
      </c>
      <c r="DA93" s="88">
        <f t="shared" si="147"/>
        <v>-1.9767498297817765</v>
      </c>
      <c r="DB93" s="86">
        <f t="shared" si="148"/>
        <v>27224679.179196797</v>
      </c>
      <c r="DC93" s="87">
        <f t="shared" si="115"/>
        <v>9.0957187223835501</v>
      </c>
      <c r="DD93" s="84">
        <f t="shared" si="149"/>
        <v>29119662.74170842</v>
      </c>
      <c r="DE93" s="87">
        <f t="shared" si="150"/>
        <v>21.221614480500534</v>
      </c>
      <c r="DF93" s="84">
        <f t="shared" si="151"/>
        <v>56344341.920905218</v>
      </c>
      <c r="DG93" s="88">
        <f t="shared" si="152"/>
        <v>12.907320660526709</v>
      </c>
      <c r="DH93" s="224"/>
      <c r="DI93" s="237" t="s">
        <v>93</v>
      </c>
      <c r="DJ93" s="86">
        <f t="shared" si="153"/>
        <v>-1530453.0904624555</v>
      </c>
      <c r="DK93" s="84">
        <f t="shared" si="154"/>
        <v>56344341.920905218</v>
      </c>
      <c r="DL93" s="85">
        <f t="shared" si="155"/>
        <v>54813888.830442764</v>
      </c>
      <c r="DM93" s="337"/>
      <c r="DN93" s="338"/>
      <c r="DO93" s="339"/>
      <c r="DP93" s="339"/>
    </row>
    <row r="94" spans="1:120" s="100" customFormat="1" ht="15.6">
      <c r="A94" s="73">
        <v>79</v>
      </c>
      <c r="B94" s="73" t="s">
        <v>94</v>
      </c>
      <c r="C94" s="82"/>
      <c r="D94" s="83">
        <v>165666.07</v>
      </c>
      <c r="E94" s="87">
        <v>1.6325479665342886</v>
      </c>
      <c r="F94" s="87">
        <v>22260.28</v>
      </c>
      <c r="G94" s="87">
        <v>1.4965900228586795</v>
      </c>
      <c r="H94" s="84">
        <v>187926.35</v>
      </c>
      <c r="I94" s="88">
        <v>1.6151674674046634</v>
      </c>
      <c r="J94" s="86">
        <v>301772.57</v>
      </c>
      <c r="K94" s="87">
        <v>1.1473718689641537</v>
      </c>
      <c r="L94" s="84">
        <v>338562.15</v>
      </c>
      <c r="M94" s="87">
        <v>1.5756530662583599</v>
      </c>
      <c r="N94" s="84">
        <v>640334.72</v>
      </c>
      <c r="O94" s="88">
        <v>1.3399403619714447</v>
      </c>
      <c r="P94" s="177">
        <f t="shared" si="125"/>
        <v>467438.64</v>
      </c>
      <c r="Q94" s="178">
        <f t="shared" si="126"/>
        <v>360822.43000000005</v>
      </c>
      <c r="R94" s="179">
        <f t="shared" si="127"/>
        <v>828261.07000000007</v>
      </c>
      <c r="S94" s="79"/>
      <c r="T94" s="83">
        <v>0</v>
      </c>
      <c r="U94" s="87">
        <v>0</v>
      </c>
      <c r="V94" s="87">
        <v>0</v>
      </c>
      <c r="W94" s="87">
        <v>0</v>
      </c>
      <c r="X94" s="84">
        <v>0</v>
      </c>
      <c r="Y94" s="88">
        <v>0</v>
      </c>
      <c r="Z94" s="86">
        <v>0</v>
      </c>
      <c r="AA94" s="87">
        <v>0</v>
      </c>
      <c r="AB94" s="84">
        <v>0</v>
      </c>
      <c r="AC94" s="87">
        <v>0</v>
      </c>
      <c r="AD94" s="84">
        <v>0</v>
      </c>
      <c r="AE94" s="88">
        <v>0</v>
      </c>
      <c r="AF94" s="177">
        <f t="shared" si="128"/>
        <v>0</v>
      </c>
      <c r="AG94" s="178">
        <f t="shared" si="129"/>
        <v>0</v>
      </c>
      <c r="AH94" s="179">
        <f t="shared" si="130"/>
        <v>0</v>
      </c>
      <c r="AI94" s="81"/>
      <c r="AJ94" s="83">
        <v>3012769.761554094</v>
      </c>
      <c r="AK94" s="87">
        <v>47.821742246890381</v>
      </c>
      <c r="AL94" s="84">
        <v>542338.33715449204</v>
      </c>
      <c r="AM94" s="87">
        <v>47.694867395522998</v>
      </c>
      <c r="AN94" s="84">
        <v>3555108.0987085858</v>
      </c>
      <c r="AO94" s="88">
        <v>47.802343638092616</v>
      </c>
      <c r="AP94" s="86">
        <v>1164271.8248384916</v>
      </c>
      <c r="AQ94" s="87">
        <v>9.7052576614330395</v>
      </c>
      <c r="AR94" s="84">
        <v>1936056.8089355682</v>
      </c>
      <c r="AS94" s="87">
        <v>17.568573583807336</v>
      </c>
      <c r="AT94" s="84">
        <v>3100328.6337740598</v>
      </c>
      <c r="AU94" s="88">
        <v>13.470143479942735</v>
      </c>
      <c r="AV94" s="177">
        <f t="shared" si="131"/>
        <v>4177041.5863925857</v>
      </c>
      <c r="AW94" s="178">
        <f t="shared" si="132"/>
        <v>2478395.1460900605</v>
      </c>
      <c r="AX94" s="179">
        <f t="shared" si="133"/>
        <v>6655436.7324826457</v>
      </c>
      <c r="AY94" s="81"/>
      <c r="AZ94" s="83">
        <v>2766126.9728987385</v>
      </c>
      <c r="BA94" s="87">
        <v>25.291691182133313</v>
      </c>
      <c r="BB94" s="87">
        <v>485460.62969751074</v>
      </c>
      <c r="BC94" s="87">
        <v>26.303675211178518</v>
      </c>
      <c r="BD94" s="84">
        <v>3251587.6025962494</v>
      </c>
      <c r="BE94" s="88">
        <v>25.437806396215525</v>
      </c>
      <c r="BF94" s="86">
        <v>601695.75284782785</v>
      </c>
      <c r="BG94" s="87">
        <v>1.1311729028839339</v>
      </c>
      <c r="BH94" s="84">
        <v>494787.88957116427</v>
      </c>
      <c r="BI94" s="87">
        <v>2.376993757457901</v>
      </c>
      <c r="BJ94" s="84">
        <v>1096483.6424189922</v>
      </c>
      <c r="BK94" s="88">
        <v>1.4815764836172791</v>
      </c>
      <c r="BL94" s="177">
        <f t="shared" si="134"/>
        <v>3367822.7257465664</v>
      </c>
      <c r="BM94" s="178">
        <f t="shared" si="135"/>
        <v>980248.51926867501</v>
      </c>
      <c r="BN94" s="179">
        <f t="shared" si="136"/>
        <v>4348071.2450152412</v>
      </c>
      <c r="BO94" s="81"/>
      <c r="BP94" s="83">
        <v>437841.36999999982</v>
      </c>
      <c r="BQ94" s="87">
        <v>5.5586904414285145</v>
      </c>
      <c r="BR94" s="87">
        <v>1032.79</v>
      </c>
      <c r="BS94" s="87">
        <v>9.1405434109213202E-2</v>
      </c>
      <c r="BT94" s="84">
        <v>438874.1599999998</v>
      </c>
      <c r="BU94" s="88">
        <v>4.8728061643683498</v>
      </c>
      <c r="BV94" s="86">
        <v>83674.960000000006</v>
      </c>
      <c r="BW94" s="87">
        <v>0.12570961553196189</v>
      </c>
      <c r="BX94" s="84">
        <v>45438.69</v>
      </c>
      <c r="BY94" s="87">
        <v>0.13073737545208414</v>
      </c>
      <c r="BZ94" s="84">
        <v>129113.65000000001</v>
      </c>
      <c r="CA94" s="88">
        <v>0.12743432052413298</v>
      </c>
      <c r="CB94" s="177">
        <f t="shared" si="137"/>
        <v>521516.32999999984</v>
      </c>
      <c r="CC94" s="178">
        <f t="shared" si="138"/>
        <v>46471.48</v>
      </c>
      <c r="CD94" s="179">
        <f t="shared" si="139"/>
        <v>567987.80999999982</v>
      </c>
      <c r="CE94" s="81"/>
      <c r="CF94" s="83">
        <v>0</v>
      </c>
      <c r="CG94" s="87">
        <v>0</v>
      </c>
      <c r="CH94" s="87">
        <v>0</v>
      </c>
      <c r="CI94" s="87">
        <v>0</v>
      </c>
      <c r="CJ94" s="84">
        <v>0</v>
      </c>
      <c r="CK94" s="88">
        <v>0</v>
      </c>
      <c r="CL94" s="86">
        <v>0</v>
      </c>
      <c r="CM94" s="87">
        <v>0</v>
      </c>
      <c r="CN94" s="84">
        <v>0</v>
      </c>
      <c r="CO94" s="87">
        <v>0</v>
      </c>
      <c r="CP94" s="84">
        <v>0</v>
      </c>
      <c r="CQ94" s="88">
        <v>0</v>
      </c>
      <c r="CR94" s="177">
        <f t="shared" si="140"/>
        <v>0</v>
      </c>
      <c r="CS94" s="178">
        <f t="shared" si="141"/>
        <v>0</v>
      </c>
      <c r="CT94" s="179">
        <f t="shared" si="142"/>
        <v>0</v>
      </c>
      <c r="CU94" s="81"/>
      <c r="CV94" s="86">
        <f t="shared" si="143"/>
        <v>6382404.1744528329</v>
      </c>
      <c r="CW94" s="87">
        <f t="shared" si="123"/>
        <v>9.5537535617778744</v>
      </c>
      <c r="CX94" s="87">
        <f t="shared" si="144"/>
        <v>1051092.0368520028</v>
      </c>
      <c r="CY94" s="87">
        <f t="shared" si="145"/>
        <v>9.8996189013609879</v>
      </c>
      <c r="CZ94" s="84">
        <f t="shared" si="146"/>
        <v>7433496.211304836</v>
      </c>
      <c r="DA94" s="88">
        <f t="shared" si="147"/>
        <v>9.6011844217585232</v>
      </c>
      <c r="DB94" s="86">
        <f t="shared" si="148"/>
        <v>2151415.1076863194</v>
      </c>
      <c r="DC94" s="87">
        <f t="shared" si="115"/>
        <v>0.71878410561966466</v>
      </c>
      <c r="DD94" s="84">
        <f t="shared" si="149"/>
        <v>2814845.5385067323</v>
      </c>
      <c r="DE94" s="87">
        <f t="shared" si="150"/>
        <v>2.0513825098251179</v>
      </c>
      <c r="DF94" s="84">
        <f t="shared" si="151"/>
        <v>4966260.6461930517</v>
      </c>
      <c r="DG94" s="88">
        <f t="shared" si="152"/>
        <v>1.1376673585814856</v>
      </c>
      <c r="DH94" s="224"/>
      <c r="DI94" s="237" t="s">
        <v>94</v>
      </c>
      <c r="DJ94" s="86">
        <f t="shared" si="153"/>
        <v>7433496.211304836</v>
      </c>
      <c r="DK94" s="84">
        <f t="shared" si="154"/>
        <v>4966260.6461930517</v>
      </c>
      <c r="DL94" s="85">
        <f t="shared" si="155"/>
        <v>12399756.857497888</v>
      </c>
      <c r="DM94" s="337"/>
      <c r="DN94" s="338"/>
      <c r="DO94" s="339"/>
      <c r="DP94" s="339"/>
    </row>
    <row r="95" spans="1:120" s="100" customFormat="1" ht="15.6">
      <c r="A95" s="73">
        <v>80</v>
      </c>
      <c r="B95" s="73" t="s">
        <v>95</v>
      </c>
      <c r="C95" s="90"/>
      <c r="D95" s="91">
        <v>-2331153.6194143114</v>
      </c>
      <c r="E95" s="95">
        <v>-22.972236264516209</v>
      </c>
      <c r="F95" s="92">
        <v>-571061.20789540838</v>
      </c>
      <c r="G95" s="95">
        <v>-38.393250497203738</v>
      </c>
      <c r="H95" s="92">
        <v>-2902214.8273097198</v>
      </c>
      <c r="I95" s="96">
        <v>-24.943617393144191</v>
      </c>
      <c r="J95" s="94">
        <v>19113676.48203643</v>
      </c>
      <c r="K95" s="95">
        <v>72.672260132756037</v>
      </c>
      <c r="L95" s="92">
        <v>22125388.059365161</v>
      </c>
      <c r="M95" s="95">
        <v>102.97056400987179</v>
      </c>
      <c r="N95" s="92">
        <v>41239064.541401595</v>
      </c>
      <c r="O95" s="96">
        <v>86.295316094947083</v>
      </c>
      <c r="P95" s="183">
        <f t="shared" si="125"/>
        <v>16782522.862622119</v>
      </c>
      <c r="Q95" s="189">
        <f t="shared" si="126"/>
        <v>21554326.851469751</v>
      </c>
      <c r="R95" s="190">
        <f t="shared" si="127"/>
        <v>38336849.714091867</v>
      </c>
      <c r="S95" s="79"/>
      <c r="T95" s="91">
        <v>11129409.042405486</v>
      </c>
      <c r="U95" s="95">
        <v>58.793061957366092</v>
      </c>
      <c r="V95" s="92">
        <v>2770020.6530385031</v>
      </c>
      <c r="W95" s="95">
        <v>89.720174031175205</v>
      </c>
      <c r="X95" s="92">
        <v>13899429.69544399</v>
      </c>
      <c r="Y95" s="96">
        <v>63.129869808349788</v>
      </c>
      <c r="Z95" s="94">
        <v>17769205.770742524</v>
      </c>
      <c r="AA95" s="95">
        <v>20.469143870132143</v>
      </c>
      <c r="AB95" s="92">
        <v>8936964.2669065408</v>
      </c>
      <c r="AC95" s="95">
        <v>32.187993714749702</v>
      </c>
      <c r="AD95" s="92">
        <v>26706170.037649065</v>
      </c>
      <c r="AE95" s="96">
        <v>23.308976146177926</v>
      </c>
      <c r="AF95" s="183">
        <f t="shared" si="128"/>
        <v>28898614.813148011</v>
      </c>
      <c r="AG95" s="189">
        <f t="shared" si="129"/>
        <v>11706984.919945044</v>
      </c>
      <c r="AH95" s="190">
        <f t="shared" si="130"/>
        <v>40605599.733093053</v>
      </c>
      <c r="AI95" s="81"/>
      <c r="AJ95" s="91">
        <v>9820472.8966890797</v>
      </c>
      <c r="AK95" s="95">
        <v>155.88052216966793</v>
      </c>
      <c r="AL95" s="92">
        <v>1642061.1690406939</v>
      </c>
      <c r="AM95" s="95">
        <v>144.40780661689331</v>
      </c>
      <c r="AN95" s="92">
        <v>11462534.065729775</v>
      </c>
      <c r="AO95" s="96">
        <v>154.12639423605671</v>
      </c>
      <c r="AP95" s="94">
        <v>3026343.9529042225</v>
      </c>
      <c r="AQ95" s="95">
        <v>25.227311361871767</v>
      </c>
      <c r="AR95" s="92">
        <v>4714032.5413756985</v>
      </c>
      <c r="AS95" s="95">
        <v>42.77706480377222</v>
      </c>
      <c r="AT95" s="92">
        <v>7740376.4942799211</v>
      </c>
      <c r="AU95" s="96">
        <v>33.629977425910859</v>
      </c>
      <c r="AV95" s="183">
        <f t="shared" si="131"/>
        <v>12846816.849593302</v>
      </c>
      <c r="AW95" s="189">
        <f t="shared" si="132"/>
        <v>6356093.7104163924</v>
      </c>
      <c r="AX95" s="190">
        <f t="shared" si="133"/>
        <v>19202910.560009696</v>
      </c>
      <c r="AY95" s="81"/>
      <c r="AZ95" s="91">
        <v>10843022.451866807</v>
      </c>
      <c r="BA95" s="95">
        <v>99.141643901533413</v>
      </c>
      <c r="BB95" s="92">
        <v>1848464.231293207</v>
      </c>
      <c r="BC95" s="95">
        <v>100.15519241944121</v>
      </c>
      <c r="BD95" s="84">
        <v>12691486.683160016</v>
      </c>
      <c r="BE95" s="96">
        <v>99.287985004185543</v>
      </c>
      <c r="BF95" s="94">
        <v>8423514.2796067782</v>
      </c>
      <c r="BG95" s="95">
        <v>15.835995276763846</v>
      </c>
      <c r="BH95" s="92">
        <v>6231844.193335006</v>
      </c>
      <c r="BI95" s="95">
        <v>29.938191813559026</v>
      </c>
      <c r="BJ95" s="92">
        <v>14655358.472941784</v>
      </c>
      <c r="BK95" s="96">
        <v>19.802424434339827</v>
      </c>
      <c r="BL95" s="183">
        <f t="shared" si="134"/>
        <v>19266536.731473587</v>
      </c>
      <c r="BM95" s="189">
        <f t="shared" si="135"/>
        <v>8080308.424628213</v>
      </c>
      <c r="BN95" s="190">
        <f t="shared" si="136"/>
        <v>27346845.156101801</v>
      </c>
      <c r="BO95" s="81"/>
      <c r="BP95" s="91">
        <v>9395053.6200000085</v>
      </c>
      <c r="BQ95" s="95">
        <v>119.27651960846558</v>
      </c>
      <c r="BR95" s="92">
        <v>1062655.1599999992</v>
      </c>
      <c r="BS95" s="95">
        <v>94.048602531197375</v>
      </c>
      <c r="BT95" s="84">
        <v>10457708.780000009</v>
      </c>
      <c r="BU95" s="96">
        <v>116.11161570403935</v>
      </c>
      <c r="BV95" s="94">
        <v>23622067.269999996</v>
      </c>
      <c r="BW95" s="95">
        <v>35.488765032954184</v>
      </c>
      <c r="BX95" s="92">
        <v>18828117.310000002</v>
      </c>
      <c r="BY95" s="95">
        <v>54.172746657382824</v>
      </c>
      <c r="BZ95" s="92">
        <v>42450184.579999998</v>
      </c>
      <c r="CA95" s="96">
        <v>41.89805205008399</v>
      </c>
      <c r="CB95" s="183">
        <f t="shared" si="137"/>
        <v>33017120.890000004</v>
      </c>
      <c r="CC95" s="189">
        <f t="shared" si="138"/>
        <v>19890772.470000003</v>
      </c>
      <c r="CD95" s="190">
        <f t="shared" si="139"/>
        <v>52907893.360000007</v>
      </c>
      <c r="CE95" s="81"/>
      <c r="CF95" s="91">
        <v>20735447.524826556</v>
      </c>
      <c r="CG95" s="95">
        <v>164.38309134085316</v>
      </c>
      <c r="CH95" s="92">
        <v>2494422.8847373258</v>
      </c>
      <c r="CI95" s="95">
        <v>129.23801278365502</v>
      </c>
      <c r="CJ95" s="92">
        <v>23229870.40956388</v>
      </c>
      <c r="CK95" s="96">
        <v>159.71913484113173</v>
      </c>
      <c r="CL95" s="94">
        <v>10665080.28728839</v>
      </c>
      <c r="CM95" s="95">
        <v>19.586348770813697</v>
      </c>
      <c r="CN95" s="92">
        <v>6253610.9686365342</v>
      </c>
      <c r="CO95" s="95">
        <v>29.25857585356016</v>
      </c>
      <c r="CP95" s="92">
        <v>16918691.255924925</v>
      </c>
      <c r="CQ95" s="96">
        <v>22.312755200019158</v>
      </c>
      <c r="CR95" s="183">
        <f t="shared" si="140"/>
        <v>31400527.812114947</v>
      </c>
      <c r="CS95" s="189">
        <f t="shared" si="141"/>
        <v>8748033.8533738591</v>
      </c>
      <c r="CT95" s="190">
        <f t="shared" si="142"/>
        <v>40148561.665488809</v>
      </c>
      <c r="CU95" s="81"/>
      <c r="CV95" s="94">
        <f>SUM(CV75:CV94)</f>
        <v>59592251.916373633</v>
      </c>
      <c r="CW95" s="95">
        <f t="shared" si="123"/>
        <v>89.203014011444665</v>
      </c>
      <c r="CX95" s="95">
        <f>SUM(CX75:CX94)</f>
        <v>9246562.8902143203</v>
      </c>
      <c r="CY95" s="95">
        <f t="shared" si="145"/>
        <v>87.087948106562948</v>
      </c>
      <c r="CZ95" s="92">
        <f t="shared" si="146"/>
        <v>68838814.806587949</v>
      </c>
      <c r="DA95" s="96">
        <f t="shared" si="147"/>
        <v>88.912960677666817</v>
      </c>
      <c r="DB95" s="94">
        <f>SUM(DB75:DB94)</f>
        <v>82619888.042578354</v>
      </c>
      <c r="DC95" s="95">
        <f t="shared" si="115"/>
        <v>27.603163202170879</v>
      </c>
      <c r="DD95" s="92">
        <f>SUM(DD75:DD94)</f>
        <v>67089957.339618936</v>
      </c>
      <c r="DE95" s="95">
        <f t="shared" si="150"/>
        <v>48.89332760490241</v>
      </c>
      <c r="DF95" s="92">
        <f>SUM(DF75:DF94)</f>
        <v>149709845.38219729</v>
      </c>
      <c r="DG95" s="96">
        <f t="shared" si="152"/>
        <v>34.295421944913002</v>
      </c>
      <c r="DH95" s="225"/>
      <c r="DI95" s="237" t="s">
        <v>95</v>
      </c>
      <c r="DJ95" s="94">
        <f t="shared" ref="DJ95:DK95" si="156">SUM(DJ75:DJ94)</f>
        <v>68838814.806587934</v>
      </c>
      <c r="DK95" s="92">
        <f t="shared" si="156"/>
        <v>149709845.38219729</v>
      </c>
      <c r="DL95" s="93">
        <f>SUM(DL75:DL94)</f>
        <v>218548660.18878525</v>
      </c>
      <c r="DM95" s="340"/>
      <c r="DN95" s="341"/>
      <c r="DO95" s="342"/>
      <c r="DP95" s="342"/>
    </row>
    <row r="96" spans="1:120" s="100" customFormat="1" ht="15.6">
      <c r="A96" s="73">
        <v>81</v>
      </c>
      <c r="B96" s="72" t="s">
        <v>96</v>
      </c>
      <c r="C96" s="90"/>
      <c r="D96" s="91">
        <v>3702357.1819380368</v>
      </c>
      <c r="E96" s="95">
        <v>36.484692905170995</v>
      </c>
      <c r="F96" s="92">
        <v>53233.238115352695</v>
      </c>
      <c r="G96" s="95">
        <v>3.5789456847756282</v>
      </c>
      <c r="H96" s="92">
        <v>3755590.4200533894</v>
      </c>
      <c r="I96" s="96">
        <v>32.278110373382177</v>
      </c>
      <c r="J96" s="94">
        <v>19469865.666936886</v>
      </c>
      <c r="K96" s="95">
        <v>74.026529842504843</v>
      </c>
      <c r="L96" s="92">
        <v>22555098.290740393</v>
      </c>
      <c r="M96" s="95">
        <v>104.9704161601165</v>
      </c>
      <c r="N96" s="92">
        <v>42024963.957677275</v>
      </c>
      <c r="O96" s="96">
        <v>87.939859667904642</v>
      </c>
      <c r="P96" s="183">
        <f t="shared" si="125"/>
        <v>23172222.848874923</v>
      </c>
      <c r="Q96" s="189">
        <f t="shared" si="126"/>
        <v>22608331.528855745</v>
      </c>
      <c r="R96" s="190">
        <f t="shared" si="127"/>
        <v>45780554.377730668</v>
      </c>
      <c r="S96" s="79"/>
      <c r="T96" s="91">
        <v>20706877.150598895</v>
      </c>
      <c r="U96" s="95">
        <v>109.38772280002374</v>
      </c>
      <c r="V96" s="92">
        <v>4612022.3826222196</v>
      </c>
      <c r="W96" s="95">
        <v>149.38208144789206</v>
      </c>
      <c r="X96" s="92">
        <v>25318899.533221114</v>
      </c>
      <c r="Y96" s="96">
        <v>114.99600100476498</v>
      </c>
      <c r="Z96" s="94">
        <v>23173106.777017869</v>
      </c>
      <c r="AA96" s="95">
        <v>26.694139437437101</v>
      </c>
      <c r="AB96" s="92">
        <v>10801428.194681752</v>
      </c>
      <c r="AC96" s="95">
        <v>38.903177013717865</v>
      </c>
      <c r="AD96" s="92">
        <v>33974534.971699625</v>
      </c>
      <c r="AE96" s="96">
        <v>29.652759048430969</v>
      </c>
      <c r="AF96" s="183">
        <f t="shared" si="128"/>
        <v>43879983.92761676</v>
      </c>
      <c r="AG96" s="189">
        <f t="shared" si="129"/>
        <v>15413450.577303972</v>
      </c>
      <c r="AH96" s="190">
        <f t="shared" si="130"/>
        <v>59293434.504920736</v>
      </c>
      <c r="AI96" s="81"/>
      <c r="AJ96" s="91">
        <v>13114035.524909507</v>
      </c>
      <c r="AK96" s="95">
        <v>208.15929404618265</v>
      </c>
      <c r="AL96" s="92">
        <v>2237762.3965341495</v>
      </c>
      <c r="AM96" s="95">
        <v>196.79556736735111</v>
      </c>
      <c r="AN96" s="92">
        <v>15351797.921443656</v>
      </c>
      <c r="AO96" s="96">
        <v>206.42183003379887</v>
      </c>
      <c r="AP96" s="94">
        <v>3439707.7110198508</v>
      </c>
      <c r="AQ96" s="95">
        <v>28.673071788967022</v>
      </c>
      <c r="AR96" s="92">
        <v>5416687.1096700244</v>
      </c>
      <c r="AS96" s="95">
        <v>49.153240559619093</v>
      </c>
      <c r="AT96" s="92">
        <v>8856394.8206898756</v>
      </c>
      <c r="AU96" s="96">
        <v>38.478794683289131</v>
      </c>
      <c r="AV96" s="183">
        <f t="shared" si="131"/>
        <v>16553743.235929359</v>
      </c>
      <c r="AW96" s="189">
        <f t="shared" si="132"/>
        <v>7654449.5062041739</v>
      </c>
      <c r="AX96" s="190">
        <f t="shared" si="133"/>
        <v>24208192.742133532</v>
      </c>
      <c r="AY96" s="81"/>
      <c r="AZ96" s="91">
        <v>16755790.532788329</v>
      </c>
      <c r="BA96" s="95">
        <v>153.20420350179967</v>
      </c>
      <c r="BB96" s="92">
        <v>2794475.9103716821</v>
      </c>
      <c r="BC96" s="95">
        <v>151.41286900583452</v>
      </c>
      <c r="BD96" s="84">
        <v>19550266.443160012</v>
      </c>
      <c r="BE96" s="96">
        <v>152.94556184752602</v>
      </c>
      <c r="BF96" s="94">
        <v>10787317.488261031</v>
      </c>
      <c r="BG96" s="95">
        <v>20.279885938654598</v>
      </c>
      <c r="BH96" s="92">
        <v>7945573.9846807513</v>
      </c>
      <c r="BI96" s="95">
        <v>38.171063114287541</v>
      </c>
      <c r="BJ96" s="92">
        <v>18732891.472941782</v>
      </c>
      <c r="BK96" s="96">
        <v>25.312015977945304</v>
      </c>
      <c r="BL96" s="183">
        <f t="shared" si="134"/>
        <v>27543108.021049358</v>
      </c>
      <c r="BM96" s="189">
        <f t="shared" si="135"/>
        <v>10740049.895052433</v>
      </c>
      <c r="BN96" s="190">
        <f t="shared" si="136"/>
        <v>38283157.916101791</v>
      </c>
      <c r="BO96" s="81"/>
      <c r="BP96" s="91">
        <v>10793960.920000009</v>
      </c>
      <c r="BQ96" s="95">
        <v>137.03658791118119</v>
      </c>
      <c r="BR96" s="92">
        <v>1250147.1899999992</v>
      </c>
      <c r="BS96" s="95">
        <v>110.64228604301259</v>
      </c>
      <c r="BT96" s="84">
        <v>12044108.110000009</v>
      </c>
      <c r="BU96" s="96">
        <v>133.72535818177789</v>
      </c>
      <c r="BV96" s="94">
        <v>26293510.969999999</v>
      </c>
      <c r="BW96" s="95">
        <v>39.502225696004182</v>
      </c>
      <c r="BX96" s="92">
        <v>21290528.57</v>
      </c>
      <c r="BY96" s="95">
        <v>61.257660096041803</v>
      </c>
      <c r="BZ96" s="92">
        <v>47584039.539999999</v>
      </c>
      <c r="CA96" s="96">
        <v>46.965133017100648</v>
      </c>
      <c r="CB96" s="183">
        <f t="shared" si="137"/>
        <v>37087471.890000008</v>
      </c>
      <c r="CC96" s="189">
        <f t="shared" si="138"/>
        <v>22540675.759999998</v>
      </c>
      <c r="CD96" s="190">
        <f t="shared" si="139"/>
        <v>59628147.650000006</v>
      </c>
      <c r="CE96" s="81"/>
      <c r="CF96" s="91">
        <v>27996159.777743384</v>
      </c>
      <c r="CG96" s="95">
        <v>221.9433790579065</v>
      </c>
      <c r="CH96" s="92">
        <v>3278176.2222566134</v>
      </c>
      <c r="CI96" s="95">
        <v>169.84489001899453</v>
      </c>
      <c r="CJ96" s="92">
        <v>31274335.999999996</v>
      </c>
      <c r="CK96" s="96">
        <v>215.02960630354366</v>
      </c>
      <c r="CL96" s="94">
        <v>15398939.191280261</v>
      </c>
      <c r="CM96" s="95">
        <v>28.280049055087932</v>
      </c>
      <c r="CN96" s="92">
        <v>9249100.8087197393</v>
      </c>
      <c r="CO96" s="95">
        <v>43.273481344835403</v>
      </c>
      <c r="CP96" s="92">
        <v>24648040</v>
      </c>
      <c r="CQ96" s="96">
        <v>32.506396290415324</v>
      </c>
      <c r="CR96" s="183">
        <f t="shared" si="140"/>
        <v>43395098.969023645</v>
      </c>
      <c r="CS96" s="189">
        <f t="shared" si="141"/>
        <v>12527277.030976353</v>
      </c>
      <c r="CT96" s="190">
        <f t="shared" si="142"/>
        <v>55922376</v>
      </c>
      <c r="CU96" s="81"/>
      <c r="CV96" s="94">
        <f>+CV73+CV95</f>
        <v>93069181.087978169</v>
      </c>
      <c r="CW96" s="95">
        <f t="shared" si="123"/>
        <v>139.31427656526463</v>
      </c>
      <c r="CX96" s="95">
        <f>+CX73+CX95</f>
        <v>14225817.339900017</v>
      </c>
      <c r="CY96" s="95">
        <f t="shared" si="145"/>
        <v>133.98462293289396</v>
      </c>
      <c r="CZ96" s="92">
        <f t="shared" si="146"/>
        <v>107294998.42787819</v>
      </c>
      <c r="DA96" s="96">
        <f t="shared" si="147"/>
        <v>138.58338501224858</v>
      </c>
      <c r="DB96" s="94">
        <f>+DB73+DB95</f>
        <v>98562447.804515913</v>
      </c>
      <c r="DC96" s="95">
        <f t="shared" si="115"/>
        <v>32.929545135081952</v>
      </c>
      <c r="DD96" s="92">
        <f>+DD73+DD95</f>
        <v>77258416.958492652</v>
      </c>
      <c r="DE96" s="95">
        <f t="shared" si="150"/>
        <v>56.303823111198064</v>
      </c>
      <c r="DF96" s="92">
        <f>+DF73+DF95</f>
        <v>175820864.76300856</v>
      </c>
      <c r="DG96" s="96">
        <f t="shared" si="152"/>
        <v>40.276915177977351</v>
      </c>
      <c r="DH96" s="225"/>
      <c r="DI96" s="236" t="s">
        <v>96</v>
      </c>
      <c r="DJ96" s="94">
        <f>+DJ73+DJ95</f>
        <v>107294998.42787817</v>
      </c>
      <c r="DK96" s="92">
        <f t="shared" ref="DK96:DL96" si="157">+DK73+DK95</f>
        <v>175820864.76300856</v>
      </c>
      <c r="DL96" s="93">
        <f t="shared" si="157"/>
        <v>283115863.19088674</v>
      </c>
      <c r="DM96" s="340"/>
      <c r="DN96" s="341"/>
      <c r="DO96" s="342"/>
      <c r="DP96" s="342"/>
    </row>
    <row r="97" spans="1:122" s="100" customFormat="1" ht="15.6">
      <c r="A97" s="73"/>
      <c r="B97" s="72"/>
      <c r="C97" s="82"/>
      <c r="D97" s="83"/>
      <c r="E97" s="87"/>
      <c r="F97" s="87"/>
      <c r="G97" s="87"/>
      <c r="H97" s="87"/>
      <c r="I97" s="88"/>
      <c r="J97" s="86"/>
      <c r="K97" s="87"/>
      <c r="L97" s="84"/>
      <c r="M97" s="87"/>
      <c r="N97" s="84"/>
      <c r="O97" s="88"/>
      <c r="P97" s="186"/>
      <c r="Q97" s="187"/>
      <c r="R97" s="188"/>
      <c r="S97" s="79"/>
      <c r="T97" s="83"/>
      <c r="U97" s="87"/>
      <c r="V97" s="87"/>
      <c r="W97" s="87"/>
      <c r="X97" s="87"/>
      <c r="Y97" s="88"/>
      <c r="Z97" s="86"/>
      <c r="AA97" s="87"/>
      <c r="AB97" s="84"/>
      <c r="AC97" s="87"/>
      <c r="AD97" s="84"/>
      <c r="AE97" s="88"/>
      <c r="AF97" s="186"/>
      <c r="AG97" s="187"/>
      <c r="AH97" s="188"/>
      <c r="AI97" s="81"/>
      <c r="AJ97" s="83"/>
      <c r="AK97" s="87"/>
      <c r="AL97" s="87"/>
      <c r="AM97" s="87"/>
      <c r="AN97" s="87"/>
      <c r="AO97" s="88"/>
      <c r="AP97" s="86">
        <v>0</v>
      </c>
      <c r="AQ97" s="87"/>
      <c r="AR97" s="84"/>
      <c r="AS97" s="87"/>
      <c r="AT97" s="84"/>
      <c r="AU97" s="88"/>
      <c r="AV97" s="186"/>
      <c r="AW97" s="187"/>
      <c r="AX97" s="188"/>
      <c r="AY97" s="81"/>
      <c r="AZ97" s="83"/>
      <c r="BA97" s="87"/>
      <c r="BB97" s="87"/>
      <c r="BC97" s="87"/>
      <c r="BD97" s="87"/>
      <c r="BE97" s="88"/>
      <c r="BF97" s="86"/>
      <c r="BG97" s="87"/>
      <c r="BH97" s="84"/>
      <c r="BI97" s="87"/>
      <c r="BJ97" s="84"/>
      <c r="BK97" s="88"/>
      <c r="BL97" s="186"/>
      <c r="BM97" s="187"/>
      <c r="BN97" s="188"/>
      <c r="BO97" s="81"/>
      <c r="BP97" s="83"/>
      <c r="BQ97" s="87"/>
      <c r="BR97" s="87"/>
      <c r="BS97" s="87"/>
      <c r="BT97" s="87"/>
      <c r="BU97" s="88"/>
      <c r="BV97" s="86"/>
      <c r="BW97" s="87"/>
      <c r="BX97" s="84"/>
      <c r="BY97" s="87"/>
      <c r="BZ97" s="84"/>
      <c r="CA97" s="88"/>
      <c r="CB97" s="186"/>
      <c r="CC97" s="187"/>
      <c r="CD97" s="188"/>
      <c r="CE97" s="81"/>
      <c r="CF97" s="83"/>
      <c r="CG97" s="87"/>
      <c r="CH97" s="87"/>
      <c r="CI97" s="87"/>
      <c r="CJ97" s="87"/>
      <c r="CK97" s="88"/>
      <c r="CL97" s="86"/>
      <c r="CM97" s="87"/>
      <c r="CN97" s="84"/>
      <c r="CO97" s="87"/>
      <c r="CP97" s="84"/>
      <c r="CQ97" s="88"/>
      <c r="CR97" s="186"/>
      <c r="CS97" s="187"/>
      <c r="CT97" s="188"/>
      <c r="CU97" s="81"/>
      <c r="CV97" s="86"/>
      <c r="CW97" s="87"/>
      <c r="CX97" s="87"/>
      <c r="CY97" s="87"/>
      <c r="CZ97" s="84"/>
      <c r="DA97" s="88"/>
      <c r="DB97" s="98"/>
      <c r="DC97" s="87"/>
      <c r="DD97" s="84"/>
      <c r="DE97" s="87"/>
      <c r="DF97" s="84"/>
      <c r="DG97" s="88"/>
      <c r="DH97" s="224"/>
      <c r="DI97" s="236"/>
      <c r="DJ97" s="86"/>
      <c r="DK97" s="84"/>
      <c r="DL97" s="85"/>
      <c r="DM97"/>
      <c r="DO97" s="106"/>
      <c r="DP97" s="106"/>
    </row>
    <row r="98" spans="1:122" s="100" customFormat="1" ht="15.6">
      <c r="A98" s="73">
        <v>82</v>
      </c>
      <c r="B98" s="108" t="s">
        <v>97</v>
      </c>
      <c r="C98" s="82"/>
      <c r="D98" s="83">
        <v>0</v>
      </c>
      <c r="E98" s="87">
        <v>0</v>
      </c>
      <c r="F98" s="87">
        <v>0</v>
      </c>
      <c r="G98" s="87">
        <v>0</v>
      </c>
      <c r="H98" s="84">
        <v>0</v>
      </c>
      <c r="I98" s="88">
        <v>0</v>
      </c>
      <c r="J98" s="86">
        <v>0</v>
      </c>
      <c r="K98" s="87">
        <v>0</v>
      </c>
      <c r="L98" s="84">
        <v>0</v>
      </c>
      <c r="M98" s="87">
        <v>0</v>
      </c>
      <c r="N98" s="84">
        <v>0</v>
      </c>
      <c r="O98" s="88">
        <v>0</v>
      </c>
      <c r="P98" s="177">
        <f t="shared" ref="P98:P102" si="158">+D98+J98</f>
        <v>0</v>
      </c>
      <c r="Q98" s="178">
        <f t="shared" ref="Q98:Q102" si="159">+F98+L98</f>
        <v>0</v>
      </c>
      <c r="R98" s="179">
        <f t="shared" ref="R98:R102" si="160">+P98+Q98</f>
        <v>0</v>
      </c>
      <c r="S98" s="79"/>
      <c r="T98" s="83">
        <v>0</v>
      </c>
      <c r="U98" s="87">
        <v>0</v>
      </c>
      <c r="V98" s="87">
        <v>0</v>
      </c>
      <c r="W98" s="87">
        <v>0</v>
      </c>
      <c r="X98" s="84">
        <v>0</v>
      </c>
      <c r="Y98" s="88">
        <v>0</v>
      </c>
      <c r="Z98" s="86">
        <v>0</v>
      </c>
      <c r="AA98" s="87">
        <v>0</v>
      </c>
      <c r="AB98" s="84">
        <v>0</v>
      </c>
      <c r="AC98" s="87">
        <v>0</v>
      </c>
      <c r="AD98" s="84">
        <v>0</v>
      </c>
      <c r="AE98" s="88">
        <v>0</v>
      </c>
      <c r="AF98" s="177">
        <f t="shared" ref="AF98:AF102" si="161">+T98+Z98</f>
        <v>0</v>
      </c>
      <c r="AG98" s="178">
        <f t="shared" ref="AG98:AG102" si="162">+V98+AB98</f>
        <v>0</v>
      </c>
      <c r="AH98" s="179">
        <f t="shared" ref="AH98:AH102" si="163">+AF98+AG98</f>
        <v>0</v>
      </c>
      <c r="AI98" s="81"/>
      <c r="AJ98" s="83">
        <v>0</v>
      </c>
      <c r="AK98" s="87">
        <v>0</v>
      </c>
      <c r="AL98" s="87">
        <v>0</v>
      </c>
      <c r="AM98" s="87">
        <v>0</v>
      </c>
      <c r="AN98" s="84">
        <v>0</v>
      </c>
      <c r="AO98" s="88">
        <v>0</v>
      </c>
      <c r="AP98" s="86">
        <v>0</v>
      </c>
      <c r="AQ98" s="87">
        <v>0</v>
      </c>
      <c r="AR98" s="84">
        <v>0</v>
      </c>
      <c r="AS98" s="87">
        <v>0</v>
      </c>
      <c r="AT98" s="84">
        <v>0</v>
      </c>
      <c r="AU98" s="88">
        <v>0</v>
      </c>
      <c r="AV98" s="177">
        <f t="shared" ref="AV98:AV102" si="164">+AJ98+AP98</f>
        <v>0</v>
      </c>
      <c r="AW98" s="178">
        <f t="shared" ref="AW98:AW102" si="165">+AL98+AR98</f>
        <v>0</v>
      </c>
      <c r="AX98" s="179">
        <f t="shared" ref="AX98:AX101" si="166">+AV98+AW98</f>
        <v>0</v>
      </c>
      <c r="AY98" s="81"/>
      <c r="AZ98" s="83">
        <v>0</v>
      </c>
      <c r="BA98" s="87">
        <v>0</v>
      </c>
      <c r="BB98" s="87">
        <v>0</v>
      </c>
      <c r="BC98" s="87">
        <v>0</v>
      </c>
      <c r="BD98" s="84">
        <v>0</v>
      </c>
      <c r="BE98" s="88">
        <v>0</v>
      </c>
      <c r="BF98" s="86">
        <v>0</v>
      </c>
      <c r="BG98" s="87">
        <v>0</v>
      </c>
      <c r="BH98" s="84">
        <v>0</v>
      </c>
      <c r="BI98" s="87">
        <v>0</v>
      </c>
      <c r="BJ98" s="84">
        <v>0</v>
      </c>
      <c r="BK98" s="88">
        <v>0</v>
      </c>
      <c r="BL98" s="177">
        <f t="shared" ref="BL98:BL102" si="167">+AZ98+BF98</f>
        <v>0</v>
      </c>
      <c r="BM98" s="178">
        <f t="shared" ref="BM98:BM102" si="168">+BB98+BH98</f>
        <v>0</v>
      </c>
      <c r="BN98" s="179">
        <f t="shared" ref="BN98:BN101" si="169">+BL98+BM98</f>
        <v>0</v>
      </c>
      <c r="BO98" s="81"/>
      <c r="BP98" s="83">
        <v>0</v>
      </c>
      <c r="BQ98" s="87">
        <v>0</v>
      </c>
      <c r="BR98" s="87">
        <v>0</v>
      </c>
      <c r="BS98" s="87">
        <v>0</v>
      </c>
      <c r="BT98" s="84">
        <v>0</v>
      </c>
      <c r="BU98" s="88">
        <v>0</v>
      </c>
      <c r="BV98" s="86">
        <v>0</v>
      </c>
      <c r="BW98" s="87">
        <v>0</v>
      </c>
      <c r="BX98" s="84">
        <v>0</v>
      </c>
      <c r="BY98" s="87">
        <v>0</v>
      </c>
      <c r="BZ98" s="84">
        <v>0</v>
      </c>
      <c r="CA98" s="88">
        <v>0</v>
      </c>
      <c r="CB98" s="177">
        <f t="shared" ref="CB98:CB101" si="170">+BP98+BV98</f>
        <v>0</v>
      </c>
      <c r="CC98" s="178">
        <f t="shared" ref="CC98:CC102" si="171">+BR98+BX98</f>
        <v>0</v>
      </c>
      <c r="CD98" s="179">
        <f t="shared" ref="CD98:CD101" si="172">+CB98+CC98</f>
        <v>0</v>
      </c>
      <c r="CE98" s="81"/>
      <c r="CF98" s="83">
        <v>0</v>
      </c>
      <c r="CG98" s="87">
        <v>0</v>
      </c>
      <c r="CH98" s="87">
        <v>0</v>
      </c>
      <c r="CI98" s="87">
        <v>0</v>
      </c>
      <c r="CJ98" s="84">
        <v>0</v>
      </c>
      <c r="CK98" s="88">
        <v>0</v>
      </c>
      <c r="CL98" s="86">
        <v>0</v>
      </c>
      <c r="CM98" s="87">
        <v>0</v>
      </c>
      <c r="CN98" s="84">
        <v>0</v>
      </c>
      <c r="CO98" s="87"/>
      <c r="CP98" s="84">
        <v>0</v>
      </c>
      <c r="CQ98" s="88">
        <v>0</v>
      </c>
      <c r="CR98" s="177">
        <f t="shared" ref="CR98:CR102" si="173">+CF98+CL98</f>
        <v>0</v>
      </c>
      <c r="CS98" s="178">
        <f t="shared" ref="CS98:CS102" si="174">+CH98+CN98</f>
        <v>0</v>
      </c>
      <c r="CT98" s="179">
        <f t="shared" ref="CT98:CT101" si="175">+CR98+CS98</f>
        <v>0</v>
      </c>
      <c r="CU98" s="81"/>
      <c r="CV98" s="86">
        <f>+D98+T98+AJ98+AZ98+BP98+CF98</f>
        <v>0</v>
      </c>
      <c r="CW98" s="87">
        <f t="shared" si="123"/>
        <v>0</v>
      </c>
      <c r="CX98" s="87">
        <f>+F98+V98+AL98+BB98+BR98+CH98</f>
        <v>0</v>
      </c>
      <c r="CY98" s="87">
        <f t="shared" ref="CY98:CY102" si="176">+CX98/$CX$111</f>
        <v>0</v>
      </c>
      <c r="CZ98" s="84">
        <f t="shared" ref="CZ98:CZ100" si="177">+CV98+CX98</f>
        <v>0</v>
      </c>
      <c r="DA98" s="88">
        <f t="shared" ref="DA98:DA102" si="178">+CZ98/$CZ$111</f>
        <v>0</v>
      </c>
      <c r="DB98" s="86">
        <f t="shared" ref="DB98:DB100" si="179">+J98+Z98+AP98+BF98+BV98+CL98</f>
        <v>0</v>
      </c>
      <c r="DC98" s="87">
        <f t="shared" si="115"/>
        <v>0</v>
      </c>
      <c r="DD98" s="84">
        <f t="shared" ref="DD98:DD100" si="180">+L98+AB98+AR98+BH98+BX98+CN98</f>
        <v>0</v>
      </c>
      <c r="DE98" s="293">
        <f t="shared" ref="DE98:DE102" si="181">+DD98/$DD$111</f>
        <v>0</v>
      </c>
      <c r="DF98" s="84">
        <f t="shared" ref="DF98:DF100" si="182">+DB98+DD98</f>
        <v>0</v>
      </c>
      <c r="DG98" s="88">
        <f t="shared" ref="DG98:DG102" si="183">+DF98/$DF$111</f>
        <v>0</v>
      </c>
      <c r="DH98" s="224"/>
      <c r="DI98" s="240" t="s">
        <v>97</v>
      </c>
      <c r="DJ98" s="86">
        <f t="shared" ref="DJ98:DJ100" si="184">+CZ98</f>
        <v>0</v>
      </c>
      <c r="DK98" s="84">
        <f t="shared" ref="DK98:DK100" si="185">+DF98</f>
        <v>0</v>
      </c>
      <c r="DL98" s="85">
        <f t="shared" ref="DL98:DL100" si="186">+DJ98+DK98</f>
        <v>0</v>
      </c>
      <c r="DM98" s="337"/>
      <c r="DN98" s="338"/>
      <c r="DO98" s="339"/>
      <c r="DP98" s="339"/>
    </row>
    <row r="99" spans="1:122" s="100" customFormat="1" ht="15.6">
      <c r="A99" s="73">
        <v>83</v>
      </c>
      <c r="B99" s="109" t="s">
        <v>98</v>
      </c>
      <c r="C99" s="82"/>
      <c r="D99" s="83">
        <v>0</v>
      </c>
      <c r="E99" s="87">
        <v>0</v>
      </c>
      <c r="F99" s="87">
        <v>0</v>
      </c>
      <c r="G99" s="87">
        <v>0</v>
      </c>
      <c r="H99" s="84">
        <v>0</v>
      </c>
      <c r="I99" s="88">
        <v>0</v>
      </c>
      <c r="J99" s="86">
        <v>0</v>
      </c>
      <c r="K99" s="87">
        <v>0</v>
      </c>
      <c r="L99" s="84">
        <v>0</v>
      </c>
      <c r="M99" s="87">
        <v>0</v>
      </c>
      <c r="N99" s="84">
        <v>0</v>
      </c>
      <c r="O99" s="88">
        <v>0</v>
      </c>
      <c r="P99" s="177">
        <f t="shared" si="158"/>
        <v>0</v>
      </c>
      <c r="Q99" s="178">
        <f t="shared" si="159"/>
        <v>0</v>
      </c>
      <c r="R99" s="179">
        <f t="shared" si="160"/>
        <v>0</v>
      </c>
      <c r="S99" s="79"/>
      <c r="T99" s="83">
        <v>0</v>
      </c>
      <c r="U99" s="87">
        <v>0</v>
      </c>
      <c r="V99" s="87">
        <v>0</v>
      </c>
      <c r="W99" s="87">
        <v>0</v>
      </c>
      <c r="X99" s="84">
        <v>0</v>
      </c>
      <c r="Y99" s="88">
        <v>0</v>
      </c>
      <c r="Z99" s="86">
        <v>0</v>
      </c>
      <c r="AA99" s="87">
        <v>0</v>
      </c>
      <c r="AB99" s="84">
        <v>0</v>
      </c>
      <c r="AC99" s="87">
        <v>0</v>
      </c>
      <c r="AD99" s="84">
        <v>0</v>
      </c>
      <c r="AE99" s="88">
        <v>0</v>
      </c>
      <c r="AF99" s="177">
        <f t="shared" si="161"/>
        <v>0</v>
      </c>
      <c r="AG99" s="178">
        <f t="shared" si="162"/>
        <v>0</v>
      </c>
      <c r="AH99" s="179">
        <f t="shared" si="163"/>
        <v>0</v>
      </c>
      <c r="AI99" s="81"/>
      <c r="AJ99" s="83">
        <v>0</v>
      </c>
      <c r="AK99" s="87">
        <v>0</v>
      </c>
      <c r="AL99" s="87">
        <v>0</v>
      </c>
      <c r="AM99" s="87">
        <v>0</v>
      </c>
      <c r="AN99" s="84">
        <v>0</v>
      </c>
      <c r="AO99" s="88">
        <v>0</v>
      </c>
      <c r="AP99" s="86">
        <v>0</v>
      </c>
      <c r="AQ99" s="87">
        <v>0</v>
      </c>
      <c r="AR99" s="84">
        <v>0</v>
      </c>
      <c r="AS99" s="87">
        <v>0</v>
      </c>
      <c r="AT99" s="84">
        <v>0</v>
      </c>
      <c r="AU99" s="88">
        <v>0</v>
      </c>
      <c r="AV99" s="177">
        <f t="shared" si="164"/>
        <v>0</v>
      </c>
      <c r="AW99" s="178">
        <f t="shared" si="165"/>
        <v>0</v>
      </c>
      <c r="AX99" s="179">
        <f t="shared" si="166"/>
        <v>0</v>
      </c>
      <c r="AY99" s="81"/>
      <c r="AZ99" s="83">
        <v>0</v>
      </c>
      <c r="BA99" s="87">
        <v>0</v>
      </c>
      <c r="BB99" s="87">
        <v>0</v>
      </c>
      <c r="BC99" s="87">
        <v>0</v>
      </c>
      <c r="BD99" s="84">
        <v>0</v>
      </c>
      <c r="BE99" s="88">
        <v>0</v>
      </c>
      <c r="BF99" s="86">
        <v>0</v>
      </c>
      <c r="BG99" s="87">
        <v>0</v>
      </c>
      <c r="BH99" s="84">
        <v>0</v>
      </c>
      <c r="BI99" s="87">
        <v>0</v>
      </c>
      <c r="BJ99" s="84">
        <v>0</v>
      </c>
      <c r="BK99" s="88">
        <v>0</v>
      </c>
      <c r="BL99" s="177">
        <f t="shared" si="167"/>
        <v>0</v>
      </c>
      <c r="BM99" s="178">
        <f t="shared" si="168"/>
        <v>0</v>
      </c>
      <c r="BN99" s="179">
        <f t="shared" si="169"/>
        <v>0</v>
      </c>
      <c r="BO99" s="81"/>
      <c r="BP99" s="83">
        <v>0</v>
      </c>
      <c r="BQ99" s="87">
        <v>0</v>
      </c>
      <c r="BR99" s="87">
        <v>0</v>
      </c>
      <c r="BS99" s="87">
        <v>0</v>
      </c>
      <c r="BT99" s="84">
        <v>0</v>
      </c>
      <c r="BU99" s="88">
        <v>0</v>
      </c>
      <c r="BV99" s="86">
        <v>0</v>
      </c>
      <c r="BW99" s="87">
        <v>0</v>
      </c>
      <c r="BX99" s="84">
        <v>0</v>
      </c>
      <c r="BY99" s="87">
        <v>0</v>
      </c>
      <c r="BZ99" s="84">
        <v>0</v>
      </c>
      <c r="CA99" s="88">
        <v>0</v>
      </c>
      <c r="CB99" s="177">
        <f t="shared" si="170"/>
        <v>0</v>
      </c>
      <c r="CC99" s="178">
        <f t="shared" si="171"/>
        <v>0</v>
      </c>
      <c r="CD99" s="179">
        <f t="shared" si="172"/>
        <v>0</v>
      </c>
      <c r="CE99" s="81"/>
      <c r="CF99" s="83">
        <v>0</v>
      </c>
      <c r="CG99" s="87">
        <v>0</v>
      </c>
      <c r="CH99" s="87">
        <v>0</v>
      </c>
      <c r="CI99" s="87">
        <v>0</v>
      </c>
      <c r="CJ99" s="84">
        <v>0</v>
      </c>
      <c r="CK99" s="88">
        <v>0</v>
      </c>
      <c r="CL99" s="86">
        <v>0</v>
      </c>
      <c r="CM99" s="87">
        <v>0</v>
      </c>
      <c r="CN99" s="84">
        <v>0</v>
      </c>
      <c r="CO99" s="87">
        <v>0</v>
      </c>
      <c r="CP99" s="84">
        <v>0</v>
      </c>
      <c r="CQ99" s="88">
        <v>0</v>
      </c>
      <c r="CR99" s="177">
        <f t="shared" si="173"/>
        <v>0</v>
      </c>
      <c r="CS99" s="178">
        <f t="shared" si="174"/>
        <v>0</v>
      </c>
      <c r="CT99" s="179">
        <f t="shared" si="175"/>
        <v>0</v>
      </c>
      <c r="CU99" s="81"/>
      <c r="CV99" s="86">
        <f>+D99+T99+AJ99+AZ99+BP99+CF99</f>
        <v>0</v>
      </c>
      <c r="CW99" s="87">
        <f t="shared" si="123"/>
        <v>0</v>
      </c>
      <c r="CX99" s="87">
        <f>+F99+V99+AL99+BB99+BR99+CH99</f>
        <v>0</v>
      </c>
      <c r="CY99" s="87">
        <f t="shared" si="176"/>
        <v>0</v>
      </c>
      <c r="CZ99" s="84">
        <f t="shared" si="177"/>
        <v>0</v>
      </c>
      <c r="DA99" s="88">
        <f t="shared" si="178"/>
        <v>0</v>
      </c>
      <c r="DB99" s="86">
        <f t="shared" si="179"/>
        <v>0</v>
      </c>
      <c r="DC99" s="87">
        <f t="shared" si="115"/>
        <v>0</v>
      </c>
      <c r="DD99" s="84">
        <f t="shared" si="180"/>
        <v>0</v>
      </c>
      <c r="DE99" s="293">
        <f t="shared" si="181"/>
        <v>0</v>
      </c>
      <c r="DF99" s="84">
        <f t="shared" si="182"/>
        <v>0</v>
      </c>
      <c r="DG99" s="88">
        <f t="shared" si="183"/>
        <v>0</v>
      </c>
      <c r="DH99" s="226"/>
      <c r="DI99" s="241" t="s">
        <v>98</v>
      </c>
      <c r="DJ99" s="86">
        <f t="shared" si="184"/>
        <v>0</v>
      </c>
      <c r="DK99" s="84">
        <f t="shared" si="185"/>
        <v>0</v>
      </c>
      <c r="DL99" s="85">
        <f t="shared" si="186"/>
        <v>0</v>
      </c>
      <c r="DM99" s="337"/>
      <c r="DN99" s="338"/>
      <c r="DO99" s="339"/>
      <c r="DP99" s="339"/>
    </row>
    <row r="100" spans="1:122" s="100" customFormat="1" ht="15.6">
      <c r="A100" s="73">
        <v>84</v>
      </c>
      <c r="B100" s="73" t="s">
        <v>99</v>
      </c>
      <c r="C100" s="82"/>
      <c r="D100" s="83">
        <v>0</v>
      </c>
      <c r="E100" s="87">
        <v>0</v>
      </c>
      <c r="F100" s="87">
        <v>0</v>
      </c>
      <c r="G100" s="87">
        <v>0</v>
      </c>
      <c r="H100" s="84">
        <v>0</v>
      </c>
      <c r="I100" s="88">
        <v>0</v>
      </c>
      <c r="J100" s="86">
        <v>0</v>
      </c>
      <c r="K100" s="87">
        <v>0</v>
      </c>
      <c r="L100" s="84">
        <v>0</v>
      </c>
      <c r="M100" s="87">
        <v>0</v>
      </c>
      <c r="N100" s="84">
        <v>0</v>
      </c>
      <c r="O100" s="88">
        <v>0</v>
      </c>
      <c r="P100" s="177">
        <f t="shared" si="158"/>
        <v>0</v>
      </c>
      <c r="Q100" s="178">
        <f t="shared" si="159"/>
        <v>0</v>
      </c>
      <c r="R100" s="179">
        <f t="shared" si="160"/>
        <v>0</v>
      </c>
      <c r="S100" s="79"/>
      <c r="T100" s="83">
        <v>0</v>
      </c>
      <c r="U100" s="87">
        <v>0</v>
      </c>
      <c r="V100" s="87">
        <v>0</v>
      </c>
      <c r="W100" s="87">
        <v>0</v>
      </c>
      <c r="X100" s="84">
        <v>0</v>
      </c>
      <c r="Y100" s="88">
        <v>0</v>
      </c>
      <c r="Z100" s="86">
        <v>0</v>
      </c>
      <c r="AA100" s="87">
        <v>0</v>
      </c>
      <c r="AB100" s="84">
        <v>0</v>
      </c>
      <c r="AC100" s="87">
        <v>0</v>
      </c>
      <c r="AD100" s="84">
        <v>0</v>
      </c>
      <c r="AE100" s="88">
        <v>0</v>
      </c>
      <c r="AF100" s="177">
        <f t="shared" si="161"/>
        <v>0</v>
      </c>
      <c r="AG100" s="178">
        <f t="shared" si="162"/>
        <v>0</v>
      </c>
      <c r="AH100" s="179">
        <f t="shared" si="163"/>
        <v>0</v>
      </c>
      <c r="AI100" s="81"/>
      <c r="AJ100" s="83">
        <v>0</v>
      </c>
      <c r="AK100" s="87">
        <v>0</v>
      </c>
      <c r="AL100" s="87">
        <v>0</v>
      </c>
      <c r="AM100" s="87">
        <v>0</v>
      </c>
      <c r="AN100" s="84">
        <v>0</v>
      </c>
      <c r="AO100" s="88">
        <v>0</v>
      </c>
      <c r="AP100" s="86">
        <v>0</v>
      </c>
      <c r="AQ100" s="87">
        <v>0</v>
      </c>
      <c r="AR100" s="84">
        <v>0</v>
      </c>
      <c r="AS100" s="87">
        <v>0</v>
      </c>
      <c r="AT100" s="84">
        <v>0</v>
      </c>
      <c r="AU100" s="88">
        <v>0</v>
      </c>
      <c r="AV100" s="177">
        <f t="shared" si="164"/>
        <v>0</v>
      </c>
      <c r="AW100" s="178">
        <f t="shared" si="165"/>
        <v>0</v>
      </c>
      <c r="AX100" s="179">
        <f t="shared" si="166"/>
        <v>0</v>
      </c>
      <c r="AY100" s="81"/>
      <c r="AZ100" s="83">
        <v>0</v>
      </c>
      <c r="BA100" s="87">
        <v>0</v>
      </c>
      <c r="BB100" s="87">
        <v>0</v>
      </c>
      <c r="BC100" s="87">
        <v>0</v>
      </c>
      <c r="BD100" s="84">
        <v>0</v>
      </c>
      <c r="BE100" s="88">
        <v>0</v>
      </c>
      <c r="BF100" s="86">
        <v>0</v>
      </c>
      <c r="BG100" s="87">
        <v>0</v>
      </c>
      <c r="BH100" s="84">
        <v>0</v>
      </c>
      <c r="BI100" s="87">
        <v>0</v>
      </c>
      <c r="BJ100" s="84">
        <v>0</v>
      </c>
      <c r="BK100" s="88">
        <v>0</v>
      </c>
      <c r="BL100" s="177">
        <f t="shared" si="167"/>
        <v>0</v>
      </c>
      <c r="BM100" s="178">
        <f t="shared" si="168"/>
        <v>0</v>
      </c>
      <c r="BN100" s="179">
        <f t="shared" si="169"/>
        <v>0</v>
      </c>
      <c r="BO100" s="81"/>
      <c r="BP100" s="83">
        <v>0</v>
      </c>
      <c r="BQ100" s="87">
        <v>0</v>
      </c>
      <c r="BR100" s="87">
        <v>0</v>
      </c>
      <c r="BS100" s="87">
        <v>0</v>
      </c>
      <c r="BT100" s="84">
        <v>0</v>
      </c>
      <c r="BU100" s="88">
        <v>0</v>
      </c>
      <c r="BV100" s="86">
        <v>0</v>
      </c>
      <c r="BW100" s="87">
        <v>0</v>
      </c>
      <c r="BX100" s="84">
        <v>0</v>
      </c>
      <c r="BY100" s="87">
        <v>0</v>
      </c>
      <c r="BZ100" s="84">
        <v>0</v>
      </c>
      <c r="CA100" s="88">
        <v>0</v>
      </c>
      <c r="CB100" s="177">
        <f t="shared" si="170"/>
        <v>0</v>
      </c>
      <c r="CC100" s="178">
        <f t="shared" si="171"/>
        <v>0</v>
      </c>
      <c r="CD100" s="179">
        <f t="shared" si="172"/>
        <v>0</v>
      </c>
      <c r="CE100" s="81"/>
      <c r="CF100" s="83">
        <v>0</v>
      </c>
      <c r="CG100" s="87">
        <v>0</v>
      </c>
      <c r="CH100" s="87">
        <v>0</v>
      </c>
      <c r="CI100" s="87">
        <v>0</v>
      </c>
      <c r="CJ100" s="84">
        <v>0</v>
      </c>
      <c r="CK100" s="88">
        <v>0</v>
      </c>
      <c r="CL100" s="86">
        <v>0</v>
      </c>
      <c r="CM100" s="87">
        <v>0</v>
      </c>
      <c r="CN100" s="84">
        <v>0</v>
      </c>
      <c r="CO100" s="87">
        <v>0</v>
      </c>
      <c r="CP100" s="84">
        <v>0</v>
      </c>
      <c r="CQ100" s="88">
        <v>0</v>
      </c>
      <c r="CR100" s="177">
        <f t="shared" si="173"/>
        <v>0</v>
      </c>
      <c r="CS100" s="178">
        <f t="shared" si="174"/>
        <v>0</v>
      </c>
      <c r="CT100" s="179">
        <f t="shared" si="175"/>
        <v>0</v>
      </c>
      <c r="CU100" s="81"/>
      <c r="CV100" s="86">
        <f>+D100+T100+AJ100+AZ100+BP100+CF100</f>
        <v>0</v>
      </c>
      <c r="CW100" s="87">
        <f t="shared" si="123"/>
        <v>0</v>
      </c>
      <c r="CX100" s="87">
        <f>+F100+V100+AL100+BB100+BR100+CH100</f>
        <v>0</v>
      </c>
      <c r="CY100" s="87">
        <f t="shared" si="176"/>
        <v>0</v>
      </c>
      <c r="CZ100" s="84">
        <f t="shared" si="177"/>
        <v>0</v>
      </c>
      <c r="DA100" s="88">
        <f t="shared" si="178"/>
        <v>0</v>
      </c>
      <c r="DB100" s="86">
        <f t="shared" si="179"/>
        <v>0</v>
      </c>
      <c r="DC100" s="87">
        <f t="shared" si="115"/>
        <v>0</v>
      </c>
      <c r="DD100" s="84">
        <f t="shared" si="180"/>
        <v>0</v>
      </c>
      <c r="DE100" s="293">
        <f t="shared" si="181"/>
        <v>0</v>
      </c>
      <c r="DF100" s="84">
        <f t="shared" si="182"/>
        <v>0</v>
      </c>
      <c r="DG100" s="88">
        <f t="shared" si="183"/>
        <v>0</v>
      </c>
      <c r="DH100" s="226"/>
      <c r="DI100" s="237" t="s">
        <v>99</v>
      </c>
      <c r="DJ100" s="86">
        <f t="shared" si="184"/>
        <v>0</v>
      </c>
      <c r="DK100" s="84">
        <f t="shared" si="185"/>
        <v>0</v>
      </c>
      <c r="DL100" s="85">
        <f t="shared" si="186"/>
        <v>0</v>
      </c>
      <c r="DM100" s="337"/>
      <c r="DN100" s="338"/>
      <c r="DO100" s="339"/>
      <c r="DP100" s="339"/>
      <c r="DR100" s="100" t="s">
        <v>189</v>
      </c>
    </row>
    <row r="101" spans="1:122" s="65" customFormat="1" ht="16.149999999999999" thickBot="1">
      <c r="A101" s="73">
        <v>85</v>
      </c>
      <c r="B101" s="89" t="s">
        <v>100</v>
      </c>
      <c r="C101" s="90"/>
      <c r="D101" s="91">
        <v>166260557.69193801</v>
      </c>
      <c r="E101" s="95">
        <v>1638.4063156374154</v>
      </c>
      <c r="F101" s="92">
        <v>21410267.418115377</v>
      </c>
      <c r="G101" s="95">
        <v>1439.4424780230856</v>
      </c>
      <c r="H101" s="84">
        <v>187670825.11005339</v>
      </c>
      <c r="I101" s="96">
        <v>1612.9713118929221</v>
      </c>
      <c r="J101" s="94">
        <v>112597894.36405888</v>
      </c>
      <c r="K101" s="95">
        <v>428.10934240285189</v>
      </c>
      <c r="L101" s="94">
        <v>117824519.8036184</v>
      </c>
      <c r="M101" s="95">
        <v>548.35003236182831</v>
      </c>
      <c r="N101" s="94">
        <v>230422414.16767728</v>
      </c>
      <c r="O101" s="96">
        <v>482.17328125854505</v>
      </c>
      <c r="P101" s="183">
        <f t="shared" si="158"/>
        <v>278858452.05599689</v>
      </c>
      <c r="Q101" s="189">
        <f t="shared" si="159"/>
        <v>139234787.22173378</v>
      </c>
      <c r="R101" s="190">
        <f t="shared" si="160"/>
        <v>418093239.2777307</v>
      </c>
      <c r="S101" s="79"/>
      <c r="T101" s="91">
        <v>326202443.09659874</v>
      </c>
      <c r="U101" s="95">
        <v>1723.2218147925428</v>
      </c>
      <c r="V101" s="92">
        <v>55772892.927622214</v>
      </c>
      <c r="W101" s="95">
        <v>1806.4679966192334</v>
      </c>
      <c r="X101" s="92">
        <v>381975336.02422094</v>
      </c>
      <c r="Y101" s="96">
        <v>1734.8951548072459</v>
      </c>
      <c r="Z101" s="94">
        <v>203401584.11301783</v>
      </c>
      <c r="AA101" s="95">
        <v>234.30739349517745</v>
      </c>
      <c r="AB101" s="94">
        <v>117187688.93668179</v>
      </c>
      <c r="AC101" s="95">
        <v>422.07135245105076</v>
      </c>
      <c r="AD101" s="94">
        <v>320589273.0496996</v>
      </c>
      <c r="AE101" s="96">
        <v>279.80828803611485</v>
      </c>
      <c r="AF101" s="183">
        <f t="shared" si="161"/>
        <v>529604027.20961654</v>
      </c>
      <c r="AG101" s="189">
        <f t="shared" si="162"/>
        <v>172960581.86430401</v>
      </c>
      <c r="AH101" s="190">
        <f t="shared" si="163"/>
        <v>702564609.07392049</v>
      </c>
      <c r="AI101" s="81"/>
      <c r="AJ101" s="91">
        <v>124448270.38647772</v>
      </c>
      <c r="AK101" s="95">
        <v>1975.369371213932</v>
      </c>
      <c r="AL101" s="92">
        <v>25990226.127541102</v>
      </c>
      <c r="AM101" s="95">
        <v>2285.6587923261895</v>
      </c>
      <c r="AN101" s="92">
        <v>150438496.51401883</v>
      </c>
      <c r="AO101" s="96">
        <v>2022.8112639875601</v>
      </c>
      <c r="AP101" s="94">
        <v>36118209.54448422</v>
      </c>
      <c r="AQ101" s="95">
        <v>301.07791189353566</v>
      </c>
      <c r="AR101" s="92">
        <v>64676849.217687726</v>
      </c>
      <c r="AS101" s="95">
        <v>586.90425787375432</v>
      </c>
      <c r="AT101" s="92">
        <v>100795058.76217195</v>
      </c>
      <c r="AU101" s="96">
        <v>437.92902752471923</v>
      </c>
      <c r="AV101" s="183">
        <f t="shared" si="164"/>
        <v>160566479.93096194</v>
      </c>
      <c r="AW101" s="189">
        <f t="shared" si="165"/>
        <v>90667075.345228821</v>
      </c>
      <c r="AX101" s="190">
        <f t="shared" si="166"/>
        <v>251233555.27619076</v>
      </c>
      <c r="AY101" s="81"/>
      <c r="AZ101" s="91">
        <v>217875683.19443664</v>
      </c>
      <c r="BA101" s="95">
        <v>1992.1155281152487</v>
      </c>
      <c r="BB101" s="92">
        <v>34061949.49037534</v>
      </c>
      <c r="BC101" s="95">
        <v>1845.5759368430504</v>
      </c>
      <c r="BD101" s="84">
        <v>251937632.68481198</v>
      </c>
      <c r="BE101" s="96">
        <v>1970.9574237028123</v>
      </c>
      <c r="BF101" s="94">
        <v>146863356.44951668</v>
      </c>
      <c r="BG101" s="95">
        <v>276.09942143682099</v>
      </c>
      <c r="BH101" s="92">
        <v>111811145.1742252</v>
      </c>
      <c r="BI101" s="95">
        <v>537.14813902114849</v>
      </c>
      <c r="BJ101" s="92">
        <v>258674501.62374187</v>
      </c>
      <c r="BK101" s="96">
        <v>349.52282340634156</v>
      </c>
      <c r="BL101" s="183">
        <f t="shared" si="167"/>
        <v>364739039.64395332</v>
      </c>
      <c r="BM101" s="189">
        <f t="shared" si="168"/>
        <v>145873094.66460055</v>
      </c>
      <c r="BN101" s="190">
        <f t="shared" si="169"/>
        <v>510612134.30855387</v>
      </c>
      <c r="BO101" s="81"/>
      <c r="BP101" s="91">
        <v>128216945.32000029</v>
      </c>
      <c r="BQ101" s="95">
        <v>1627.8002884456725</v>
      </c>
      <c r="BR101" s="92">
        <v>21421019.110000025</v>
      </c>
      <c r="BS101" s="95">
        <v>1895.8331808124635</v>
      </c>
      <c r="BT101" s="92">
        <v>149637964.43000033</v>
      </c>
      <c r="BU101" s="96">
        <v>1661.425670397268</v>
      </c>
      <c r="BV101" s="94">
        <v>168238893.78000021</v>
      </c>
      <c r="BW101" s="95">
        <v>252.75478655270823</v>
      </c>
      <c r="BX101" s="94">
        <v>192318040.82000002</v>
      </c>
      <c r="BY101" s="95">
        <v>553.34244690798926</v>
      </c>
      <c r="BZ101" s="94">
        <v>360556934.60000026</v>
      </c>
      <c r="CA101" s="96">
        <v>355.86731512133133</v>
      </c>
      <c r="CB101" s="183">
        <f t="shared" si="170"/>
        <v>296455839.1000005</v>
      </c>
      <c r="CC101" s="189">
        <f t="shared" si="171"/>
        <v>213739059.93000004</v>
      </c>
      <c r="CD101" s="190">
        <f t="shared" si="172"/>
        <v>510194899.03000057</v>
      </c>
      <c r="CE101" s="81"/>
      <c r="CF101" s="91">
        <v>240901695.54011482</v>
      </c>
      <c r="CG101" s="95">
        <v>1909.7810825989552</v>
      </c>
      <c r="CH101" s="92">
        <v>29542782.757702671</v>
      </c>
      <c r="CI101" s="95">
        <v>1530.6348250195674</v>
      </c>
      <c r="CJ101" s="92">
        <v>270444478.29781741</v>
      </c>
      <c r="CK101" s="96">
        <v>1859.4661672544203</v>
      </c>
      <c r="CL101" s="94">
        <v>127988966.18085064</v>
      </c>
      <c r="CM101" s="95">
        <v>235.05088221622623</v>
      </c>
      <c r="CN101" s="92">
        <v>91366884.167971566</v>
      </c>
      <c r="CO101" s="95">
        <v>427.47540970155501</v>
      </c>
      <c r="CP101" s="92">
        <v>219355850.34882221</v>
      </c>
      <c r="CQ101" s="96">
        <v>289.2914893054317</v>
      </c>
      <c r="CR101" s="183">
        <f t="shared" si="173"/>
        <v>368890661.72096545</v>
      </c>
      <c r="CS101" s="189">
        <f t="shared" si="174"/>
        <v>120909666.92567423</v>
      </c>
      <c r="CT101" s="190">
        <f t="shared" si="175"/>
        <v>489800328.6466397</v>
      </c>
      <c r="CU101" s="81"/>
      <c r="CV101" s="110">
        <f>+CV63+CV96+CV98+CV99+CV100</f>
        <v>1203905595.2295661</v>
      </c>
      <c r="CW101" s="111">
        <f t="shared" si="123"/>
        <v>1802.1136007819243</v>
      </c>
      <c r="CX101" s="112">
        <f>+CX63+CX96+CX98+CX99+CX100</f>
        <v>188199137.83135682</v>
      </c>
      <c r="CY101" s="111">
        <f t="shared" si="176"/>
        <v>1772.5372058521953</v>
      </c>
      <c r="CZ101" s="112">
        <f>+CZ63+CZ96+CZ98+CZ99+CZ100</f>
        <v>1392104733.0609229</v>
      </c>
      <c r="DA101" s="96">
        <f t="shared" si="178"/>
        <v>1798.0575891320282</v>
      </c>
      <c r="DB101" s="94">
        <f>+DB63+DB96+DB98+DB99+DB100</f>
        <v>795208904.43192852</v>
      </c>
      <c r="DC101" s="95">
        <f t="shared" si="115"/>
        <v>265.67793407734831</v>
      </c>
      <c r="DD101" s="92">
        <f>+DD63+DD96+DD98+DD99+DD100</f>
        <v>695185128.12018466</v>
      </c>
      <c r="DE101" s="292">
        <f t="shared" si="181"/>
        <v>506.63192470334189</v>
      </c>
      <c r="DF101" s="112">
        <f>+DF63+DF96+DF98+DF99+DF100</f>
        <v>1490394032.5521133</v>
      </c>
      <c r="DG101" s="96">
        <f t="shared" si="183"/>
        <v>341.41837552544359</v>
      </c>
      <c r="DH101" s="254"/>
      <c r="DI101" s="238" t="s">
        <v>100</v>
      </c>
      <c r="DJ101" s="94">
        <f>+DJ63+DJ96+DJ98+DJ99+DJ100</f>
        <v>1392104733.0609236</v>
      </c>
      <c r="DK101" s="92">
        <f t="shared" ref="DK101:DL101" si="187">+DK63+DK96+DK98+DK99+DK100</f>
        <v>1490394032.5521133</v>
      </c>
      <c r="DL101" s="93">
        <f t="shared" si="187"/>
        <v>2882498765.6130371</v>
      </c>
      <c r="DM101" s="340"/>
      <c r="DN101" s="341"/>
      <c r="DO101" s="342"/>
      <c r="DP101" s="342"/>
      <c r="DR101" s="97">
        <f>+R102+AH102+AX102+BN102+CD102+CT102</f>
        <v>117570213.91388044</v>
      </c>
    </row>
    <row r="102" spans="1:122" s="65" customFormat="1" ht="16.149999999999999" thickBot="1">
      <c r="A102" s="73">
        <v>86</v>
      </c>
      <c r="B102" s="89" t="s">
        <v>101</v>
      </c>
      <c r="C102" s="82"/>
      <c r="D102" s="113">
        <v>34810101.588062048</v>
      </c>
      <c r="E102" s="114">
        <v>343.03439782474896</v>
      </c>
      <c r="F102" s="115">
        <v>-3938617.2981153801</v>
      </c>
      <c r="G102" s="114">
        <v>-264.79879643104613</v>
      </c>
      <c r="H102" s="115">
        <v>30871484.289946668</v>
      </c>
      <c r="I102" s="116">
        <v>265.33063136497896</v>
      </c>
      <c r="J102" s="115">
        <v>-28630689.714058898</v>
      </c>
      <c r="K102" s="114">
        <v>-108.85697121826722</v>
      </c>
      <c r="L102" s="115">
        <v>2608598.7463816255</v>
      </c>
      <c r="M102" s="114">
        <v>12.140301605994413</v>
      </c>
      <c r="N102" s="115">
        <v>-26022090.967677273</v>
      </c>
      <c r="O102" s="116">
        <v>-54.452849269962044</v>
      </c>
      <c r="P102" s="157">
        <f t="shared" si="158"/>
        <v>6179411.8740031496</v>
      </c>
      <c r="Q102" s="158">
        <f t="shared" si="159"/>
        <v>-1330018.5517337546</v>
      </c>
      <c r="R102" s="159">
        <f t="shared" si="160"/>
        <v>4849393.322269395</v>
      </c>
      <c r="S102" s="79"/>
      <c r="T102" s="113">
        <v>49262648.543401122</v>
      </c>
      <c r="U102" s="114">
        <v>260.23861077983457</v>
      </c>
      <c r="V102" s="115">
        <v>-956533.12762220949</v>
      </c>
      <c r="W102" s="114">
        <v>-30.981833504638516</v>
      </c>
      <c r="X102" s="115">
        <v>48306115.415778913</v>
      </c>
      <c r="Y102" s="116">
        <v>219.40171963637025</v>
      </c>
      <c r="Z102" s="115">
        <v>21631663.18389887</v>
      </c>
      <c r="AA102" s="114">
        <v>24.918481533401938</v>
      </c>
      <c r="AB102" s="115">
        <v>96571.82331828773</v>
      </c>
      <c r="AC102" s="114">
        <v>0.34781981321124056</v>
      </c>
      <c r="AD102" s="115">
        <v>21728235.007217158</v>
      </c>
      <c r="AE102" s="116">
        <v>18.964265964299113</v>
      </c>
      <c r="AF102" s="157">
        <f t="shared" si="161"/>
        <v>70894311.727299988</v>
      </c>
      <c r="AG102" s="158">
        <f t="shared" si="162"/>
        <v>-859961.30430392176</v>
      </c>
      <c r="AH102" s="159">
        <f t="shared" si="163"/>
        <v>70034350.422996074</v>
      </c>
      <c r="AI102" s="81"/>
      <c r="AJ102" s="113">
        <v>9821567.8726288527</v>
      </c>
      <c r="AK102" s="114">
        <v>155.89790274014052</v>
      </c>
      <c r="AL102" s="117">
        <v>328080.43335239589</v>
      </c>
      <c r="AM102" s="114">
        <v>28.852381791609876</v>
      </c>
      <c r="AN102" s="117">
        <v>10149648.305981249</v>
      </c>
      <c r="AO102" s="116">
        <v>136.47319931130747</v>
      </c>
      <c r="AP102" s="115">
        <v>3532485.9647777895</v>
      </c>
      <c r="AQ102" s="114">
        <v>29.446462365711007</v>
      </c>
      <c r="AR102" s="117">
        <v>1255109.2730503008</v>
      </c>
      <c r="AS102" s="114">
        <v>11.389376343469154</v>
      </c>
      <c r="AT102" s="117">
        <v>4787595.2378280908</v>
      </c>
      <c r="AU102" s="116">
        <v>20.800889968535738</v>
      </c>
      <c r="AV102" s="157">
        <f t="shared" si="164"/>
        <v>13354053.837406643</v>
      </c>
      <c r="AW102" s="158">
        <f t="shared" si="165"/>
        <v>1583189.7064026967</v>
      </c>
      <c r="AX102" s="159">
        <f>+AV102+AW102</f>
        <v>14937243.543809339</v>
      </c>
      <c r="AY102" s="81"/>
      <c r="AZ102" s="113">
        <v>2532235.069399029</v>
      </c>
      <c r="BA102" s="114">
        <v>23.153133606406101</v>
      </c>
      <c r="BB102" s="115">
        <v>197531.54578902572</v>
      </c>
      <c r="BC102" s="114">
        <v>10.702836247779894</v>
      </c>
      <c r="BD102" s="115">
        <v>2729766.6151880622</v>
      </c>
      <c r="BE102" s="116">
        <v>21.355498651969977</v>
      </c>
      <c r="BF102" s="115">
        <v>12271508.453482531</v>
      </c>
      <c r="BG102" s="114">
        <v>23.070127675641412</v>
      </c>
      <c r="BH102" s="117">
        <v>-428380.31722447276</v>
      </c>
      <c r="BI102" s="114">
        <v>-2.0579673862732109</v>
      </c>
      <c r="BJ102" s="117">
        <v>11843128.136258058</v>
      </c>
      <c r="BK102" s="116">
        <v>16.002518834148866</v>
      </c>
      <c r="BL102" s="157">
        <f t="shared" si="167"/>
        <v>14803743.52288156</v>
      </c>
      <c r="BM102" s="158">
        <f t="shared" si="168"/>
        <v>-230848.77143544704</v>
      </c>
      <c r="BN102" s="159">
        <f>+BL102+BM102</f>
        <v>14572894.751446113</v>
      </c>
      <c r="BO102" s="81"/>
      <c r="BP102" s="113">
        <v>12090014.199999601</v>
      </c>
      <c r="BQ102" s="114">
        <v>153.49085530742062</v>
      </c>
      <c r="BR102" s="117">
        <v>-5192087.5000000112</v>
      </c>
      <c r="BS102" s="114">
        <v>-459.5174351712551</v>
      </c>
      <c r="BT102" s="117">
        <v>6897926.6999996006</v>
      </c>
      <c r="BU102" s="116">
        <v>76.587465858366087</v>
      </c>
      <c r="BV102" s="115">
        <v>10130709.83999978</v>
      </c>
      <c r="BW102" s="114">
        <v>15.219937231547352</v>
      </c>
      <c r="BX102" s="115">
        <v>-17301692.820000082</v>
      </c>
      <c r="BY102" s="114">
        <v>-49.780878589699192</v>
      </c>
      <c r="BZ102" s="115">
        <v>-7170982.9800003022</v>
      </c>
      <c r="CA102" s="116">
        <v>-7.077712879671985</v>
      </c>
      <c r="CB102" s="157">
        <f>+BP102+BV102</f>
        <v>22220724.039999381</v>
      </c>
      <c r="CC102" s="158">
        <f t="shared" si="171"/>
        <v>-22493780.320000093</v>
      </c>
      <c r="CD102" s="159">
        <f>+CB102+CC102</f>
        <v>-273056.28000071272</v>
      </c>
      <c r="CE102" s="81"/>
      <c r="CF102" s="113">
        <v>-8804466.6900245249</v>
      </c>
      <c r="CG102" s="114">
        <v>-69.798611791761004</v>
      </c>
      <c r="CH102" s="117">
        <v>7571800.1322073489</v>
      </c>
      <c r="CI102" s="114">
        <v>392.30092390069677</v>
      </c>
      <c r="CJ102" s="117">
        <v>-1232666.5578171015</v>
      </c>
      <c r="CK102" s="116">
        <v>-8.4753135807889155</v>
      </c>
      <c r="CL102" s="115">
        <v>14134247.294383332</v>
      </c>
      <c r="CM102" s="114">
        <v>25.957450826758684</v>
      </c>
      <c r="CN102" s="117">
        <v>547807.41679407656</v>
      </c>
      <c r="CO102" s="114">
        <v>2.5630095856293584</v>
      </c>
      <c r="CP102" s="117">
        <v>14682054.711177409</v>
      </c>
      <c r="CQ102" s="116">
        <v>19.363028005435407</v>
      </c>
      <c r="CR102" s="157">
        <f t="shared" si="173"/>
        <v>5329780.6043588072</v>
      </c>
      <c r="CS102" s="158">
        <f t="shared" si="174"/>
        <v>8119607.5490014255</v>
      </c>
      <c r="CT102" s="159">
        <f>+CR102+CS102</f>
        <v>13449388.153360233</v>
      </c>
      <c r="CU102" s="81"/>
      <c r="CV102" s="118">
        <f>+CV16-CV101</f>
        <v>99712100.583466291</v>
      </c>
      <c r="CW102" s="114">
        <f t="shared" si="123"/>
        <v>149.25799276623121</v>
      </c>
      <c r="CX102" s="118">
        <f>+CX16-CX101</f>
        <v>-1989825.8143889308</v>
      </c>
      <c r="CY102" s="119">
        <f t="shared" si="176"/>
        <v>-18.741001312822519</v>
      </c>
      <c r="CZ102" s="118">
        <f>+CZ16-CZ101</f>
        <v>97722274.769077539</v>
      </c>
      <c r="DA102" s="120">
        <f t="shared" si="178"/>
        <v>126.21915119090079</v>
      </c>
      <c r="DB102" s="118">
        <f>+DB16-DB101</f>
        <v>33069925.022483349</v>
      </c>
      <c r="DC102" s="114">
        <f t="shared" si="115"/>
        <v>11.048605355271492</v>
      </c>
      <c r="DD102" s="118">
        <f>+DD16-DD101</f>
        <v>-13221985.877680302</v>
      </c>
      <c r="DE102" s="120">
        <f t="shared" si="181"/>
        <v>-9.6358220028715849</v>
      </c>
      <c r="DF102" s="118">
        <f>+DF16-DF101</f>
        <v>19847939.144803286</v>
      </c>
      <c r="DG102" s="120">
        <f t="shared" si="183"/>
        <v>4.5467513908001731</v>
      </c>
      <c r="DH102" s="254"/>
      <c r="DI102" s="238" t="s">
        <v>101</v>
      </c>
      <c r="DJ102" s="118">
        <f>+DJ16-DJ101</f>
        <v>97722274.769076586</v>
      </c>
      <c r="DK102" s="118">
        <f t="shared" ref="DK102" si="188">+DK16-DK101</f>
        <v>19847939.144803286</v>
      </c>
      <c r="DL102" s="118">
        <f>+DL16-DL101</f>
        <v>117570213.91387939</v>
      </c>
      <c r="DM102" s="340"/>
      <c r="DN102" s="341"/>
      <c r="DO102" s="342"/>
      <c r="DP102" s="342"/>
      <c r="DR102" s="97">
        <f>+D102+F102+J102+L102+T102+V102+Z102+AB102++AJ102+AL102+AP102+AR102+AZ102+BB102+BF102+BH102+BP102+BR102+BV102+BX102+CF102+CH102+CL102+CN102</f>
        <v>117570213.91388045</v>
      </c>
    </row>
    <row r="103" spans="1:122" s="100" customFormat="1" ht="15.6">
      <c r="A103" s="73"/>
      <c r="B103" s="73"/>
      <c r="C103" s="82"/>
      <c r="D103" s="83"/>
      <c r="E103" s="84"/>
      <c r="F103" s="84"/>
      <c r="G103" s="84"/>
      <c r="H103" s="84"/>
      <c r="I103" s="85"/>
      <c r="J103" s="86"/>
      <c r="K103" s="84"/>
      <c r="L103" s="84"/>
      <c r="M103" s="84"/>
      <c r="N103" s="84"/>
      <c r="O103" s="85"/>
      <c r="P103" s="177"/>
      <c r="Q103" s="178"/>
      <c r="R103" s="179"/>
      <c r="S103" s="79"/>
      <c r="T103" s="83"/>
      <c r="U103" s="84"/>
      <c r="V103" s="84"/>
      <c r="W103" s="84"/>
      <c r="X103" s="84"/>
      <c r="Y103" s="85"/>
      <c r="Z103" s="86"/>
      <c r="AA103" s="84"/>
      <c r="AB103" s="84"/>
      <c r="AC103" s="84"/>
      <c r="AD103" s="84"/>
      <c r="AE103" s="85"/>
      <c r="AF103" s="177"/>
      <c r="AG103" s="178"/>
      <c r="AH103" s="179"/>
      <c r="AI103" s="81"/>
      <c r="AJ103" s="83"/>
      <c r="AK103" s="84"/>
      <c r="AL103" s="84"/>
      <c r="AM103" s="84"/>
      <c r="AN103" s="84"/>
      <c r="AO103" s="85"/>
      <c r="AP103" s="86">
        <v>0</v>
      </c>
      <c r="AQ103" s="84"/>
      <c r="AR103" s="84"/>
      <c r="AS103" s="84"/>
      <c r="AT103" s="84"/>
      <c r="AU103" s="85"/>
      <c r="AV103" s="177"/>
      <c r="AW103" s="178"/>
      <c r="AX103" s="179"/>
      <c r="AY103" s="81"/>
      <c r="AZ103" s="83"/>
      <c r="BA103" s="84"/>
      <c r="BB103" s="84"/>
      <c r="BC103" s="84"/>
      <c r="BD103" s="84"/>
      <c r="BE103" s="85"/>
      <c r="BF103" s="86"/>
      <c r="BG103" s="84"/>
      <c r="BH103" s="84"/>
      <c r="BI103" s="84"/>
      <c r="BJ103" s="84"/>
      <c r="BK103" s="85"/>
      <c r="BL103" s="177"/>
      <c r="BM103" s="178"/>
      <c r="BN103" s="179"/>
      <c r="BO103" s="81"/>
      <c r="BP103" s="83"/>
      <c r="BQ103" s="84"/>
      <c r="BR103" s="84"/>
      <c r="BS103" s="84"/>
      <c r="BT103" s="84"/>
      <c r="BU103" s="85"/>
      <c r="BV103" s="86"/>
      <c r="BW103" s="84"/>
      <c r="BX103" s="84"/>
      <c r="BY103" s="84"/>
      <c r="BZ103" s="84"/>
      <c r="CA103" s="85"/>
      <c r="CB103" s="177"/>
      <c r="CC103" s="178"/>
      <c r="CD103" s="179"/>
      <c r="CE103" s="81"/>
      <c r="CF103" s="83"/>
      <c r="CG103" s="84"/>
      <c r="CH103" s="84"/>
      <c r="CI103" s="84"/>
      <c r="CJ103" s="84"/>
      <c r="CK103" s="85"/>
      <c r="CL103" s="86"/>
      <c r="CM103" s="84"/>
      <c r="CN103" s="84"/>
      <c r="CO103" s="84"/>
      <c r="CP103" s="84"/>
      <c r="CQ103" s="85"/>
      <c r="CR103" s="177"/>
      <c r="CS103" s="178"/>
      <c r="CT103" s="179"/>
      <c r="CU103" s="81"/>
      <c r="CV103" s="121"/>
      <c r="CW103" s="122"/>
      <c r="CX103" s="87"/>
      <c r="CY103" s="122"/>
      <c r="CZ103" s="123"/>
      <c r="DA103" s="88"/>
      <c r="DB103" s="98"/>
      <c r="DC103" s="87"/>
      <c r="DD103" s="87"/>
      <c r="DE103" s="87"/>
      <c r="DF103" s="84"/>
      <c r="DG103" s="88"/>
      <c r="DH103" s="226"/>
      <c r="DI103" s="237"/>
      <c r="DJ103" s="86"/>
      <c r="DK103" s="84"/>
      <c r="DL103" s="85"/>
      <c r="DM103"/>
      <c r="DO103" s="107"/>
      <c r="DP103" s="107"/>
    </row>
    <row r="104" spans="1:122" s="100" customFormat="1" ht="15.6">
      <c r="A104" s="73"/>
      <c r="B104" s="73"/>
      <c r="C104" s="74"/>
      <c r="D104" s="75"/>
      <c r="E104" s="76"/>
      <c r="F104" s="76"/>
      <c r="G104" s="76"/>
      <c r="H104" s="76"/>
      <c r="I104" s="77"/>
      <c r="J104" s="78"/>
      <c r="K104" s="76"/>
      <c r="L104" s="76"/>
      <c r="M104" s="76"/>
      <c r="N104" s="76"/>
      <c r="O104" s="77"/>
      <c r="P104" s="191"/>
      <c r="Q104" s="192"/>
      <c r="R104" s="193"/>
      <c r="S104" s="79"/>
      <c r="T104" s="75"/>
      <c r="U104" s="76"/>
      <c r="V104" s="76"/>
      <c r="W104" s="76"/>
      <c r="X104" s="76"/>
      <c r="Y104" s="77"/>
      <c r="Z104" s="78"/>
      <c r="AA104" s="76"/>
      <c r="AB104" s="76"/>
      <c r="AC104" s="76"/>
      <c r="AD104" s="76"/>
      <c r="AE104" s="77"/>
      <c r="AF104" s="191"/>
      <c r="AG104" s="192"/>
      <c r="AH104" s="193"/>
      <c r="AI104" s="81"/>
      <c r="AJ104" s="75"/>
      <c r="AK104" s="76"/>
      <c r="AL104" s="76"/>
      <c r="AM104" s="76"/>
      <c r="AN104" s="76"/>
      <c r="AO104" s="77"/>
      <c r="AP104" s="78">
        <v>0</v>
      </c>
      <c r="AQ104" s="76"/>
      <c r="AR104" s="76"/>
      <c r="AS104" s="76"/>
      <c r="AT104" s="76"/>
      <c r="AU104" s="77"/>
      <c r="AV104" s="191"/>
      <c r="AW104" s="192"/>
      <c r="AX104" s="193"/>
      <c r="AY104" s="81"/>
      <c r="AZ104" s="75"/>
      <c r="BA104" s="76"/>
      <c r="BB104" s="76"/>
      <c r="BC104" s="76"/>
      <c r="BD104" s="76"/>
      <c r="BE104" s="77"/>
      <c r="BF104" s="78"/>
      <c r="BG104" s="76"/>
      <c r="BH104" s="76"/>
      <c r="BI104" s="76"/>
      <c r="BJ104" s="76"/>
      <c r="BK104" s="77"/>
      <c r="BL104" s="191"/>
      <c r="BM104" s="192"/>
      <c r="BN104" s="193"/>
      <c r="BO104" s="81"/>
      <c r="BP104" s="75"/>
      <c r="BQ104" s="76"/>
      <c r="BR104" s="76"/>
      <c r="BS104" s="76"/>
      <c r="BT104" s="76"/>
      <c r="BU104" s="77"/>
      <c r="BV104" s="78"/>
      <c r="BW104" s="76"/>
      <c r="BX104" s="76"/>
      <c r="BY104" s="76"/>
      <c r="BZ104" s="76"/>
      <c r="CA104" s="77"/>
      <c r="CB104" s="191"/>
      <c r="CC104" s="192"/>
      <c r="CD104" s="193"/>
      <c r="CE104" s="81"/>
      <c r="CF104" s="75"/>
      <c r="CG104" s="76"/>
      <c r="CH104" s="76"/>
      <c r="CI104" s="76"/>
      <c r="CJ104" s="76"/>
      <c r="CK104" s="77"/>
      <c r="CL104" s="78"/>
      <c r="CM104" s="76"/>
      <c r="CN104" s="76"/>
      <c r="CO104" s="76"/>
      <c r="CP104" s="76"/>
      <c r="CQ104" s="77"/>
      <c r="CR104" s="191"/>
      <c r="CS104" s="192"/>
      <c r="CT104" s="193"/>
      <c r="CU104" s="81"/>
      <c r="CV104" s="78"/>
      <c r="CW104" s="124"/>
      <c r="CX104" s="124"/>
      <c r="CY104" s="124"/>
      <c r="CZ104" s="76"/>
      <c r="DA104" s="125"/>
      <c r="DB104" s="126"/>
      <c r="DC104" s="124"/>
      <c r="DD104" s="124"/>
      <c r="DE104" s="124"/>
      <c r="DF104" s="76"/>
      <c r="DG104" s="125"/>
      <c r="DH104" s="227"/>
      <c r="DI104" s="237"/>
      <c r="DJ104" s="78"/>
      <c r="DK104" s="76"/>
      <c r="DL104" s="77"/>
      <c r="DM104"/>
    </row>
    <row r="105" spans="1:122" s="100" customFormat="1" ht="15.6">
      <c r="A105" s="89">
        <v>87</v>
      </c>
      <c r="B105" s="108" t="s">
        <v>102</v>
      </c>
      <c r="C105" s="82"/>
      <c r="D105" s="83">
        <v>1852638</v>
      </c>
      <c r="E105" s="84"/>
      <c r="F105" s="84">
        <v>0</v>
      </c>
      <c r="G105" s="84"/>
      <c r="H105" s="84">
        <v>1852638</v>
      </c>
      <c r="I105" s="85"/>
      <c r="J105" s="86">
        <v>0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177">
        <f t="shared" ref="P105:P107" si="189">+D105+J105</f>
        <v>1852638</v>
      </c>
      <c r="Q105" s="178">
        <f t="shared" ref="Q105:Q107" si="190">+F105+L105</f>
        <v>0</v>
      </c>
      <c r="R105" s="179">
        <f t="shared" ref="R105:R107" si="191">+P105+Q105</f>
        <v>1852638</v>
      </c>
      <c r="S105" s="79"/>
      <c r="T105" s="83">
        <v>4156257.4316742243</v>
      </c>
      <c r="U105" s="84"/>
      <c r="V105" s="84">
        <v>617346.97</v>
      </c>
      <c r="W105" s="84"/>
      <c r="X105" s="84">
        <v>4773604.4016742241</v>
      </c>
      <c r="Y105" s="85"/>
      <c r="Z105" s="86">
        <v>9756095.7782940902</v>
      </c>
      <c r="AA105" s="84">
        <v>11.238483625728518</v>
      </c>
      <c r="AB105" s="84">
        <v>1750629.8200000003</v>
      </c>
      <c r="AC105" s="84">
        <v>6.3051904382871911</v>
      </c>
      <c r="AD105" s="84">
        <v>11506725.59829409</v>
      </c>
      <c r="AE105" s="85">
        <v>10.042997259178026</v>
      </c>
      <c r="AF105" s="177">
        <f t="shared" ref="AF105:AF107" si="192">+T105+Z105</f>
        <v>13912353.209968314</v>
      </c>
      <c r="AG105" s="178">
        <f t="shared" ref="AG105:AG107" si="193">+V105+AB105</f>
        <v>2367976.79</v>
      </c>
      <c r="AH105" s="179">
        <f t="shared" ref="AH105:AH107" si="194">+AF105+AG105</f>
        <v>16280329.999968313</v>
      </c>
      <c r="AI105" s="81"/>
      <c r="AJ105" s="83">
        <v>6464497.8800000027</v>
      </c>
      <c r="AK105" s="84"/>
      <c r="AL105" s="84">
        <v>3374896.9400000004</v>
      </c>
      <c r="AM105" s="84"/>
      <c r="AN105" s="84">
        <v>9839394.820000004</v>
      </c>
      <c r="AO105" s="85"/>
      <c r="AP105" s="86">
        <v>5837827.8000000007</v>
      </c>
      <c r="AQ105" s="84"/>
      <c r="AR105" s="84">
        <v>9560351.6300000064</v>
      </c>
      <c r="AS105" s="84"/>
      <c r="AT105" s="84">
        <v>15398179.430000007</v>
      </c>
      <c r="AU105" s="85">
        <v>66.901193632338845</v>
      </c>
      <c r="AV105" s="177">
        <f t="shared" ref="AV105:AV107" si="195">+AJ105+AP105</f>
        <v>12302325.680000003</v>
      </c>
      <c r="AW105" s="178">
        <f t="shared" ref="AW105:AW107" si="196">+AL105+AR105</f>
        <v>12935248.570000008</v>
      </c>
      <c r="AX105" s="179">
        <f t="shared" ref="AX105:AX107" si="197">+AV105+AW105</f>
        <v>25237574.250000011</v>
      </c>
      <c r="AY105" s="81"/>
      <c r="AZ105" s="83">
        <v>2950794.0300000003</v>
      </c>
      <c r="BA105" s="84"/>
      <c r="BB105" s="84">
        <v>0</v>
      </c>
      <c r="BC105" s="84"/>
      <c r="BD105" s="84">
        <v>2950794.0300000003</v>
      </c>
      <c r="BE105" s="85"/>
      <c r="BF105" s="86">
        <v>5053169</v>
      </c>
      <c r="BG105" s="84">
        <v>9.4998308022604814</v>
      </c>
      <c r="BH105" s="84">
        <v>0</v>
      </c>
      <c r="BI105" s="84">
        <v>0</v>
      </c>
      <c r="BJ105" s="84">
        <v>5053169</v>
      </c>
      <c r="BK105" s="85"/>
      <c r="BL105" s="177">
        <f t="shared" ref="BL105:BL107" si="198">+AZ105+BF105</f>
        <v>8003963.0300000003</v>
      </c>
      <c r="BM105" s="178">
        <f t="shared" ref="BM105:BM107" si="199">+BB105+BH105</f>
        <v>0</v>
      </c>
      <c r="BN105" s="179">
        <f t="shared" ref="BN105:BN107" si="200">+BL105+BM105</f>
        <v>8003963.0300000003</v>
      </c>
      <c r="BO105" s="81"/>
      <c r="BP105" s="83">
        <v>998489.25999999978</v>
      </c>
      <c r="BQ105" s="84"/>
      <c r="BR105" s="84">
        <v>0</v>
      </c>
      <c r="BS105" s="84"/>
      <c r="BT105" s="84">
        <v>998489.25999999978</v>
      </c>
      <c r="BU105" s="85"/>
      <c r="BV105" s="86">
        <v>8681695.4600000046</v>
      </c>
      <c r="BW105" s="84">
        <v>13.043001137283836</v>
      </c>
      <c r="BX105" s="84">
        <v>0</v>
      </c>
      <c r="BY105" s="84">
        <v>0</v>
      </c>
      <c r="BZ105" s="84">
        <v>8681695.4600000046</v>
      </c>
      <c r="CA105" s="85">
        <v>8.5687761281828116</v>
      </c>
      <c r="CB105" s="177">
        <f t="shared" ref="CB105:CB107" si="201">+BP105+BV105</f>
        <v>9680184.7200000044</v>
      </c>
      <c r="CC105" s="178">
        <f t="shared" ref="CC105:CC107" si="202">+BR105+BX105</f>
        <v>0</v>
      </c>
      <c r="CD105" s="179">
        <f t="shared" ref="CD105:CD107" si="203">+CB105+CC105</f>
        <v>9680184.7200000044</v>
      </c>
      <c r="CE105" s="81"/>
      <c r="CF105" s="83">
        <v>0</v>
      </c>
      <c r="CG105" s="84"/>
      <c r="CH105" s="84">
        <v>0</v>
      </c>
      <c r="CI105" s="84"/>
      <c r="CJ105" s="84">
        <v>0</v>
      </c>
      <c r="CK105" s="85"/>
      <c r="CL105" s="86">
        <v>0</v>
      </c>
      <c r="CM105" s="84"/>
      <c r="CN105" s="84">
        <v>0</v>
      </c>
      <c r="CO105" s="84"/>
      <c r="CP105" s="84">
        <v>0</v>
      </c>
      <c r="CQ105" s="85"/>
      <c r="CR105" s="177">
        <f t="shared" ref="CR105:CR107" si="204">+CF105+CL105</f>
        <v>0</v>
      </c>
      <c r="CS105" s="178">
        <f t="shared" ref="CS105:CS107" si="205">+CH105+CN105</f>
        <v>0</v>
      </c>
      <c r="CT105" s="179">
        <f t="shared" ref="CT105:CT107" si="206">+CR105+CS105</f>
        <v>0</v>
      </c>
      <c r="CU105" s="81"/>
      <c r="CV105" s="86">
        <f>+D105+T105+AJ105+AZ105+BP105+CF105</f>
        <v>16422676.601674227</v>
      </c>
      <c r="CW105" s="87"/>
      <c r="CX105" s="87">
        <f>+F105+V105+AL105+BB105+BR105+CH105</f>
        <v>3992243.91</v>
      </c>
      <c r="CY105" s="87"/>
      <c r="CZ105" s="84">
        <f>+CV105+CX105</f>
        <v>20414920.511674225</v>
      </c>
      <c r="DA105" s="88"/>
      <c r="DB105" s="86">
        <f t="shared" ref="DB105:DB107" si="207">+J105+Z105+AP105+BF105+BV105+CL105</f>
        <v>29328788.038294096</v>
      </c>
      <c r="DC105" s="87"/>
      <c r="DD105" s="84">
        <f t="shared" ref="DD105:DD107" si="208">+L105+AB105+AR105+BH105+BX105+CN105</f>
        <v>11310981.450000007</v>
      </c>
      <c r="DE105" s="87"/>
      <c r="DF105" s="84">
        <f t="shared" ref="DF105:DF107" si="209">+DB105+DD105</f>
        <v>40639769.488294102</v>
      </c>
      <c r="DG105" s="88"/>
      <c r="DH105" s="226"/>
      <c r="DI105" s="240" t="s">
        <v>102</v>
      </c>
      <c r="DJ105" s="86">
        <f t="shared" ref="DJ105:DJ107" si="210">+CZ105</f>
        <v>20414920.511674225</v>
      </c>
      <c r="DK105" s="84">
        <f t="shared" ref="DK105:DK107" si="211">+DF105</f>
        <v>40639769.488294102</v>
      </c>
      <c r="DL105" s="85">
        <f t="shared" ref="DL105:DL107" si="212">+DJ105+DK105</f>
        <v>61054689.999968328</v>
      </c>
      <c r="DM105" s="337"/>
      <c r="DN105" s="338"/>
      <c r="DO105" s="339"/>
      <c r="DP105" s="339"/>
    </row>
    <row r="106" spans="1:122" s="100" customFormat="1" ht="15.6">
      <c r="A106" s="89">
        <v>88</v>
      </c>
      <c r="B106" s="108" t="s">
        <v>103</v>
      </c>
      <c r="C106" s="82"/>
      <c r="D106" s="83">
        <v>12325373.35</v>
      </c>
      <c r="E106" s="84"/>
      <c r="F106" s="84">
        <v>0</v>
      </c>
      <c r="G106" s="84"/>
      <c r="H106" s="84">
        <v>12325373.35</v>
      </c>
      <c r="I106" s="85"/>
      <c r="J106" s="86">
        <v>28048062.170000002</v>
      </c>
      <c r="K106" s="84">
        <v>106.64175843687741</v>
      </c>
      <c r="L106" s="84">
        <v>0</v>
      </c>
      <c r="M106" s="84">
        <v>0</v>
      </c>
      <c r="N106" s="84">
        <v>28048062.170000002</v>
      </c>
      <c r="O106" s="85">
        <v>58.692320442451397</v>
      </c>
      <c r="P106" s="177">
        <f t="shared" si="189"/>
        <v>40373435.520000003</v>
      </c>
      <c r="Q106" s="178">
        <f t="shared" si="190"/>
        <v>0</v>
      </c>
      <c r="R106" s="179">
        <f t="shared" si="191"/>
        <v>40373435.520000003</v>
      </c>
      <c r="S106" s="79"/>
      <c r="T106" s="83">
        <v>0</v>
      </c>
      <c r="U106" s="84"/>
      <c r="V106" s="84">
        <v>0</v>
      </c>
      <c r="W106" s="84"/>
      <c r="X106" s="84">
        <v>0</v>
      </c>
      <c r="Y106" s="85"/>
      <c r="Z106" s="86">
        <v>0</v>
      </c>
      <c r="AA106" s="84">
        <v>0</v>
      </c>
      <c r="AB106" s="84">
        <v>0</v>
      </c>
      <c r="AC106" s="84">
        <v>0</v>
      </c>
      <c r="AD106" s="84">
        <v>0</v>
      </c>
      <c r="AE106" s="85">
        <v>0</v>
      </c>
      <c r="AF106" s="177">
        <f t="shared" si="192"/>
        <v>0</v>
      </c>
      <c r="AG106" s="178">
        <f t="shared" si="193"/>
        <v>0</v>
      </c>
      <c r="AH106" s="179">
        <f t="shared" si="194"/>
        <v>0</v>
      </c>
      <c r="AI106" s="81"/>
      <c r="AJ106" s="83">
        <v>0</v>
      </c>
      <c r="AK106" s="84"/>
      <c r="AL106" s="84">
        <v>0</v>
      </c>
      <c r="AM106" s="84"/>
      <c r="AN106" s="84">
        <v>0</v>
      </c>
      <c r="AO106" s="85"/>
      <c r="AP106" s="86">
        <v>0</v>
      </c>
      <c r="AQ106" s="84"/>
      <c r="AR106" s="84">
        <v>0</v>
      </c>
      <c r="AS106" s="84"/>
      <c r="AT106" s="84">
        <v>0</v>
      </c>
      <c r="AU106" s="85">
        <v>0</v>
      </c>
      <c r="AV106" s="177">
        <f t="shared" si="195"/>
        <v>0</v>
      </c>
      <c r="AW106" s="178">
        <f t="shared" si="196"/>
        <v>0</v>
      </c>
      <c r="AX106" s="179">
        <f t="shared" si="197"/>
        <v>0</v>
      </c>
      <c r="AY106" s="81"/>
      <c r="AZ106" s="83">
        <v>24064800.969999999</v>
      </c>
      <c r="BA106" s="84"/>
      <c r="BB106" s="84">
        <v>0</v>
      </c>
      <c r="BC106" s="84"/>
      <c r="BD106" s="84">
        <v>24064800.969999999</v>
      </c>
      <c r="BE106" s="85"/>
      <c r="BF106" s="86">
        <v>34256643.210000008</v>
      </c>
      <c r="BG106" s="84">
        <v>64.401628829038856</v>
      </c>
      <c r="BH106" s="84">
        <v>0</v>
      </c>
      <c r="BI106" s="84">
        <v>0</v>
      </c>
      <c r="BJ106" s="84">
        <v>34256643.210000008</v>
      </c>
      <c r="BK106" s="85">
        <v>46.287819557101351</v>
      </c>
      <c r="BL106" s="177">
        <f t="shared" si="198"/>
        <v>58321444.180000007</v>
      </c>
      <c r="BM106" s="178">
        <f t="shared" si="199"/>
        <v>0</v>
      </c>
      <c r="BN106" s="179">
        <f t="shared" si="200"/>
        <v>58321444.180000007</v>
      </c>
      <c r="BO106" s="81"/>
      <c r="BP106" s="83">
        <v>0</v>
      </c>
      <c r="BQ106" s="84"/>
      <c r="BR106" s="84">
        <v>0</v>
      </c>
      <c r="BS106" s="84"/>
      <c r="BT106" s="84">
        <v>0</v>
      </c>
      <c r="BU106" s="85"/>
      <c r="BV106" s="86">
        <v>0</v>
      </c>
      <c r="BW106" s="84">
        <v>0</v>
      </c>
      <c r="BX106" s="84">
        <v>0</v>
      </c>
      <c r="BY106" s="84">
        <v>0</v>
      </c>
      <c r="BZ106" s="84">
        <v>0</v>
      </c>
      <c r="CA106" s="85">
        <v>0</v>
      </c>
      <c r="CB106" s="177">
        <f t="shared" si="201"/>
        <v>0</v>
      </c>
      <c r="CC106" s="178">
        <f t="shared" si="202"/>
        <v>0</v>
      </c>
      <c r="CD106" s="179">
        <f t="shared" si="203"/>
        <v>0</v>
      </c>
      <c r="CE106" s="81"/>
      <c r="CF106" s="83">
        <v>0</v>
      </c>
      <c r="CG106" s="84"/>
      <c r="CH106" s="84">
        <v>0</v>
      </c>
      <c r="CI106" s="84"/>
      <c r="CJ106" s="84">
        <v>0</v>
      </c>
      <c r="CK106" s="85"/>
      <c r="CL106" s="86">
        <v>0</v>
      </c>
      <c r="CM106" s="84"/>
      <c r="CN106" s="84">
        <v>0</v>
      </c>
      <c r="CO106" s="84"/>
      <c r="CP106" s="84">
        <v>0</v>
      </c>
      <c r="CQ106" s="85"/>
      <c r="CR106" s="177">
        <f t="shared" si="204"/>
        <v>0</v>
      </c>
      <c r="CS106" s="178">
        <f t="shared" si="205"/>
        <v>0</v>
      </c>
      <c r="CT106" s="179">
        <f t="shared" si="206"/>
        <v>0</v>
      </c>
      <c r="CU106" s="81"/>
      <c r="CV106" s="86">
        <f>+D106+T106+AJ106+AZ106+BP106+CF106</f>
        <v>36390174.32</v>
      </c>
      <c r="CW106" s="87"/>
      <c r="CX106" s="87">
        <f>+F106+V106+AL106+BB106+BR106+CH106</f>
        <v>0</v>
      </c>
      <c r="CY106" s="87"/>
      <c r="CZ106" s="84">
        <f t="shared" ref="CZ106:CZ107" si="213">+CV106+CX106</f>
        <v>36390174.32</v>
      </c>
      <c r="DA106" s="88"/>
      <c r="DB106" s="86">
        <f t="shared" si="207"/>
        <v>62304705.38000001</v>
      </c>
      <c r="DC106" s="87"/>
      <c r="DD106" s="84">
        <f t="shared" si="208"/>
        <v>0</v>
      </c>
      <c r="DE106" s="87"/>
      <c r="DF106" s="84">
        <f t="shared" si="209"/>
        <v>62304705.38000001</v>
      </c>
      <c r="DG106" s="88"/>
      <c r="DH106" s="224"/>
      <c r="DI106" s="240" t="s">
        <v>103</v>
      </c>
      <c r="DJ106" s="86">
        <f t="shared" si="210"/>
        <v>36390174.32</v>
      </c>
      <c r="DK106" s="84">
        <f t="shared" si="211"/>
        <v>62304705.38000001</v>
      </c>
      <c r="DL106" s="85">
        <f t="shared" si="212"/>
        <v>98694879.700000018</v>
      </c>
      <c r="DM106" s="337"/>
      <c r="DN106" s="338"/>
      <c r="DO106" s="339"/>
      <c r="DP106" s="339"/>
    </row>
    <row r="107" spans="1:122" s="100" customFormat="1" ht="15.6">
      <c r="A107" s="89">
        <v>89</v>
      </c>
      <c r="B107" s="108" t="s">
        <v>104</v>
      </c>
      <c r="C107" s="82"/>
      <c r="D107" s="83">
        <v>0</v>
      </c>
      <c r="E107" s="84"/>
      <c r="F107" s="84">
        <v>0</v>
      </c>
      <c r="G107" s="84"/>
      <c r="H107" s="84">
        <v>0</v>
      </c>
      <c r="I107" s="85"/>
      <c r="J107" s="86">
        <v>0</v>
      </c>
      <c r="K107" s="84">
        <v>0</v>
      </c>
      <c r="L107" s="84">
        <v>0</v>
      </c>
      <c r="M107" s="84">
        <v>0</v>
      </c>
      <c r="N107" s="84">
        <v>0</v>
      </c>
      <c r="O107" s="85">
        <v>0</v>
      </c>
      <c r="P107" s="177">
        <f t="shared" si="189"/>
        <v>0</v>
      </c>
      <c r="Q107" s="178">
        <f t="shared" si="190"/>
        <v>0</v>
      </c>
      <c r="R107" s="179">
        <f t="shared" si="191"/>
        <v>0</v>
      </c>
      <c r="S107" s="79"/>
      <c r="T107" s="83">
        <v>218787.33634650163</v>
      </c>
      <c r="U107" s="84"/>
      <c r="V107" s="84">
        <v>-251408.03468076047</v>
      </c>
      <c r="W107" s="84"/>
      <c r="X107" s="84">
        <v>-32620.698334258836</v>
      </c>
      <c r="Y107" s="85"/>
      <c r="Z107" s="86">
        <v>-22710.774305210485</v>
      </c>
      <c r="AA107" s="84">
        <v>-2.6161557958931117E-2</v>
      </c>
      <c r="AB107" s="84">
        <v>446718.37427630031</v>
      </c>
      <c r="AC107" s="84">
        <v>1.6089320482922693</v>
      </c>
      <c r="AD107" s="84">
        <v>424007.5999710898</v>
      </c>
      <c r="AE107" s="85">
        <v>0.37007114908620187</v>
      </c>
      <c r="AF107" s="177">
        <f t="shared" si="192"/>
        <v>196076.56204129115</v>
      </c>
      <c r="AG107" s="178">
        <f t="shared" si="193"/>
        <v>195310.33959553984</v>
      </c>
      <c r="AH107" s="179">
        <f t="shared" si="194"/>
        <v>391386.901636831</v>
      </c>
      <c r="AI107" s="81"/>
      <c r="AJ107" s="83">
        <v>96820.992981495656</v>
      </c>
      <c r="AK107" s="84"/>
      <c r="AL107" s="84">
        <v>39267.975608705026</v>
      </c>
      <c r="AM107" s="84"/>
      <c r="AN107" s="84">
        <v>136088.96859020067</v>
      </c>
      <c r="AO107" s="85"/>
      <c r="AP107" s="86">
        <v>149141.81328070618</v>
      </c>
      <c r="AQ107" s="84"/>
      <c r="AR107" s="84">
        <v>271703.75676640356</v>
      </c>
      <c r="AS107" s="84"/>
      <c r="AT107" s="84">
        <v>420845.57004710974</v>
      </c>
      <c r="AU107" s="85">
        <v>1.8284675210486034</v>
      </c>
      <c r="AV107" s="177">
        <f t="shared" si="195"/>
        <v>245962.80626220183</v>
      </c>
      <c r="AW107" s="178">
        <f t="shared" si="196"/>
        <v>310971.73237510858</v>
      </c>
      <c r="AX107" s="179">
        <f t="shared" si="197"/>
        <v>556934.53863731038</v>
      </c>
      <c r="AY107" s="81"/>
      <c r="AZ107" s="83">
        <v>62907.597197565679</v>
      </c>
      <c r="BA107" s="84"/>
      <c r="BB107" s="84">
        <v>9827.0028024343428</v>
      </c>
      <c r="BC107" s="84"/>
      <c r="BD107" s="84">
        <v>72734.60000000002</v>
      </c>
      <c r="BE107" s="85"/>
      <c r="BF107" s="86">
        <v>182933.1659235321</v>
      </c>
      <c r="BG107" s="84">
        <v>0.34390975730188278</v>
      </c>
      <c r="BH107" s="84">
        <v>140298.22407646797</v>
      </c>
      <c r="BI107" s="84">
        <v>0.67400195081821879</v>
      </c>
      <c r="BJ107" s="84">
        <v>323231.39000000007</v>
      </c>
      <c r="BK107" s="85">
        <v>0.43675254938999764</v>
      </c>
      <c r="BL107" s="177">
        <f t="shared" si="198"/>
        <v>245840.76312109779</v>
      </c>
      <c r="BM107" s="178">
        <f t="shared" si="199"/>
        <v>150125.22687890232</v>
      </c>
      <c r="BN107" s="179">
        <f t="shared" si="200"/>
        <v>395965.99000000011</v>
      </c>
      <c r="BO107" s="81"/>
      <c r="BP107" s="83">
        <v>0</v>
      </c>
      <c r="BQ107" s="84"/>
      <c r="BR107" s="84">
        <v>0</v>
      </c>
      <c r="BS107" s="84"/>
      <c r="BT107" s="84">
        <v>0</v>
      </c>
      <c r="BU107" s="85"/>
      <c r="BV107" s="86">
        <v>0</v>
      </c>
      <c r="BW107" s="84">
        <v>0</v>
      </c>
      <c r="BX107" s="84">
        <v>0</v>
      </c>
      <c r="BY107" s="84">
        <v>0</v>
      </c>
      <c r="BZ107" s="84">
        <v>0</v>
      </c>
      <c r="CA107" s="85">
        <v>0</v>
      </c>
      <c r="CB107" s="177">
        <f t="shared" si="201"/>
        <v>0</v>
      </c>
      <c r="CC107" s="178">
        <f t="shared" si="202"/>
        <v>0</v>
      </c>
      <c r="CD107" s="179">
        <f t="shared" si="203"/>
        <v>0</v>
      </c>
      <c r="CE107" s="81"/>
      <c r="CF107" s="83">
        <v>0</v>
      </c>
      <c r="CG107" s="84"/>
      <c r="CH107" s="84">
        <v>0</v>
      </c>
      <c r="CI107" s="84"/>
      <c r="CJ107" s="84">
        <v>0</v>
      </c>
      <c r="CK107" s="85"/>
      <c r="CL107" s="86">
        <v>0</v>
      </c>
      <c r="CM107" s="84"/>
      <c r="CN107" s="84">
        <v>0</v>
      </c>
      <c r="CO107" s="84"/>
      <c r="CP107" s="84">
        <v>0</v>
      </c>
      <c r="CQ107" s="85"/>
      <c r="CR107" s="177">
        <f t="shared" si="204"/>
        <v>0</v>
      </c>
      <c r="CS107" s="178">
        <f t="shared" si="205"/>
        <v>0</v>
      </c>
      <c r="CT107" s="179">
        <f t="shared" si="206"/>
        <v>0</v>
      </c>
      <c r="CU107" s="81"/>
      <c r="CV107" s="86">
        <f>+D107+T107+AJ107+AZ107+BP107+CF107</f>
        <v>378515.92652556294</v>
      </c>
      <c r="CW107" s="84"/>
      <c r="CX107" s="87">
        <f>+F107+V107+AL107+BB107+BR107+CH107</f>
        <v>-202313.0562696211</v>
      </c>
      <c r="CY107" s="87"/>
      <c r="CZ107" s="84">
        <f t="shared" si="213"/>
        <v>176202.87025594185</v>
      </c>
      <c r="DA107" s="88"/>
      <c r="DB107" s="86">
        <f t="shared" si="207"/>
        <v>309364.20489902783</v>
      </c>
      <c r="DC107" s="87"/>
      <c r="DD107" s="84">
        <f t="shared" si="208"/>
        <v>858720.35511917179</v>
      </c>
      <c r="DE107" s="87"/>
      <c r="DF107" s="84">
        <f t="shared" si="209"/>
        <v>1168084.5600181995</v>
      </c>
      <c r="DG107" s="88"/>
      <c r="DH107" s="224"/>
      <c r="DI107" s="240" t="s">
        <v>104</v>
      </c>
      <c r="DJ107" s="86">
        <f t="shared" si="210"/>
        <v>176202.87025594185</v>
      </c>
      <c r="DK107" s="84">
        <f t="shared" si="211"/>
        <v>1168084.5600181995</v>
      </c>
      <c r="DL107" s="85">
        <f t="shared" si="212"/>
        <v>1344287.4302741413</v>
      </c>
      <c r="DM107" s="337"/>
      <c r="DN107" s="338"/>
      <c r="DO107" s="339"/>
      <c r="DP107" s="339"/>
    </row>
    <row r="108" spans="1:122" s="100" customFormat="1" ht="15.6">
      <c r="A108" s="73" t="s">
        <v>190</v>
      </c>
      <c r="B108" s="73"/>
      <c r="C108" s="74"/>
      <c r="D108" s="127"/>
      <c r="E108" s="128"/>
      <c r="F108" s="128"/>
      <c r="G108" s="128"/>
      <c r="H108" s="128"/>
      <c r="I108" s="129"/>
      <c r="J108" s="130"/>
      <c r="K108" s="128"/>
      <c r="L108" s="128"/>
      <c r="M108" s="128"/>
      <c r="N108" s="128"/>
      <c r="O108" s="129"/>
      <c r="P108" s="191"/>
      <c r="Q108" s="192"/>
      <c r="R108" s="193"/>
      <c r="S108" s="79"/>
      <c r="T108" s="127"/>
      <c r="U108" s="128"/>
      <c r="V108" s="128"/>
      <c r="W108" s="128"/>
      <c r="X108" s="128"/>
      <c r="Y108" s="129"/>
      <c r="Z108" s="130"/>
      <c r="AA108" s="128"/>
      <c r="AB108" s="128"/>
      <c r="AC108" s="128"/>
      <c r="AD108" s="128"/>
      <c r="AE108" s="129"/>
      <c r="AF108" s="191"/>
      <c r="AG108" s="192"/>
      <c r="AH108" s="193"/>
      <c r="AI108" s="81"/>
      <c r="AJ108" s="127"/>
      <c r="AK108" s="128"/>
      <c r="AL108" s="128"/>
      <c r="AM108" s="128"/>
      <c r="AN108" s="128"/>
      <c r="AO108" s="129"/>
      <c r="AP108" s="130"/>
      <c r="AQ108" s="128"/>
      <c r="AR108" s="128"/>
      <c r="AS108" s="128"/>
      <c r="AT108" s="128"/>
      <c r="AU108" s="129"/>
      <c r="AV108" s="191"/>
      <c r="AW108" s="192"/>
      <c r="AX108" s="193"/>
      <c r="AY108" s="81"/>
      <c r="AZ108" s="127"/>
      <c r="BA108" s="128"/>
      <c r="BB108" s="128"/>
      <c r="BC108" s="128"/>
      <c r="BD108" s="128"/>
      <c r="BE108" s="129"/>
      <c r="BF108" s="130"/>
      <c r="BG108" s="128"/>
      <c r="BH108" s="128"/>
      <c r="BI108" s="128"/>
      <c r="BJ108" s="128"/>
      <c r="BK108" s="129"/>
      <c r="BL108" s="191"/>
      <c r="BM108" s="192"/>
      <c r="BN108" s="193"/>
      <c r="BO108" s="81"/>
      <c r="BP108" s="127"/>
      <c r="BQ108" s="128"/>
      <c r="BR108" s="128"/>
      <c r="BS108" s="128"/>
      <c r="BT108" s="128"/>
      <c r="BU108" s="129"/>
      <c r="BV108" s="130"/>
      <c r="BW108" s="128"/>
      <c r="BX108" s="128"/>
      <c r="BY108" s="128"/>
      <c r="BZ108" s="128"/>
      <c r="CA108" s="129"/>
      <c r="CB108" s="191"/>
      <c r="CC108" s="192"/>
      <c r="CD108" s="193"/>
      <c r="CE108" s="81"/>
      <c r="CF108" s="127"/>
      <c r="CG108" s="128"/>
      <c r="CH108" s="128"/>
      <c r="CI108" s="128"/>
      <c r="CJ108" s="128"/>
      <c r="CK108" s="129"/>
      <c r="CL108" s="130"/>
      <c r="CM108" s="128"/>
      <c r="CN108" s="128"/>
      <c r="CO108" s="128"/>
      <c r="CP108" s="128"/>
      <c r="CQ108" s="129"/>
      <c r="CR108" s="191"/>
      <c r="CS108" s="192"/>
      <c r="CT108" s="193"/>
      <c r="CU108" s="81"/>
      <c r="CV108" s="130"/>
      <c r="CW108" s="128"/>
      <c r="CX108" s="128"/>
      <c r="CY108" s="128"/>
      <c r="CZ108" s="128"/>
      <c r="DA108" s="129"/>
      <c r="DB108" s="130"/>
      <c r="DC108" s="128"/>
      <c r="DD108" s="128"/>
      <c r="DE108" s="128"/>
      <c r="DF108" s="128"/>
      <c r="DG108" s="129"/>
      <c r="DH108" s="228"/>
      <c r="DI108" s="237"/>
      <c r="DJ108" s="130"/>
      <c r="DK108" s="128"/>
      <c r="DL108" s="129"/>
      <c r="DM108"/>
    </row>
    <row r="109" spans="1:122" s="100" customFormat="1" ht="15.6">
      <c r="A109" s="73"/>
      <c r="B109" s="73"/>
      <c r="C109" s="74"/>
      <c r="D109" s="127"/>
      <c r="E109" s="128"/>
      <c r="F109" s="128"/>
      <c r="G109" s="128"/>
      <c r="H109" s="128"/>
      <c r="I109" s="129"/>
      <c r="J109" s="130"/>
      <c r="K109" s="128"/>
      <c r="L109" s="128"/>
      <c r="M109" s="128"/>
      <c r="N109" s="128"/>
      <c r="O109" s="129"/>
      <c r="P109" s="191"/>
      <c r="Q109" s="192"/>
      <c r="R109" s="193"/>
      <c r="S109" s="79"/>
      <c r="T109" s="127"/>
      <c r="U109" s="128"/>
      <c r="V109" s="128"/>
      <c r="W109" s="128"/>
      <c r="X109" s="128"/>
      <c r="Y109" s="129"/>
      <c r="Z109" s="130"/>
      <c r="AA109" s="128"/>
      <c r="AB109" s="128"/>
      <c r="AC109" s="128"/>
      <c r="AD109" s="128"/>
      <c r="AE109" s="129"/>
      <c r="AF109" s="191"/>
      <c r="AG109" s="192"/>
      <c r="AH109" s="193"/>
      <c r="AI109" s="81"/>
      <c r="AJ109" s="127"/>
      <c r="AK109" s="128"/>
      <c r="AL109" s="128"/>
      <c r="AM109" s="128"/>
      <c r="AN109" s="128"/>
      <c r="AO109" s="129"/>
      <c r="AP109" s="130"/>
      <c r="AQ109" s="128"/>
      <c r="AR109" s="128"/>
      <c r="AS109" s="128"/>
      <c r="AT109" s="128"/>
      <c r="AU109" s="129"/>
      <c r="AV109" s="191"/>
      <c r="AW109" s="192"/>
      <c r="AX109" s="193"/>
      <c r="AY109" s="81"/>
      <c r="AZ109" s="127"/>
      <c r="BA109" s="128"/>
      <c r="BB109" s="128"/>
      <c r="BC109" s="128"/>
      <c r="BD109" s="128"/>
      <c r="BE109" s="129"/>
      <c r="BF109" s="130"/>
      <c r="BG109" s="128"/>
      <c r="BH109" s="128"/>
      <c r="BI109" s="128"/>
      <c r="BJ109" s="128"/>
      <c r="BK109" s="129"/>
      <c r="BL109" s="191"/>
      <c r="BM109" s="192"/>
      <c r="BN109" s="193"/>
      <c r="BO109" s="81"/>
      <c r="BP109" s="127"/>
      <c r="BQ109" s="128"/>
      <c r="BR109" s="128"/>
      <c r="BS109" s="128"/>
      <c r="BT109" s="128"/>
      <c r="BU109" s="129"/>
      <c r="BV109" s="130"/>
      <c r="BW109" s="128"/>
      <c r="BX109" s="128"/>
      <c r="BY109" s="128"/>
      <c r="BZ109" s="128"/>
      <c r="CA109" s="129"/>
      <c r="CB109" s="191"/>
      <c r="CC109" s="192"/>
      <c r="CD109" s="193"/>
      <c r="CE109" s="81"/>
      <c r="CF109" s="127"/>
      <c r="CG109" s="128"/>
      <c r="CH109" s="128"/>
      <c r="CI109" s="128"/>
      <c r="CJ109" s="128"/>
      <c r="CK109" s="129"/>
      <c r="CL109" s="130"/>
      <c r="CM109" s="128"/>
      <c r="CN109" s="128"/>
      <c r="CO109" s="128"/>
      <c r="CP109" s="128"/>
      <c r="CQ109" s="129"/>
      <c r="CR109" s="191"/>
      <c r="CS109" s="192"/>
      <c r="CT109" s="193"/>
      <c r="CU109" s="81"/>
      <c r="CV109" s="130"/>
      <c r="CW109" s="128"/>
      <c r="CX109" s="128"/>
      <c r="CY109" s="128"/>
      <c r="CZ109" s="128"/>
      <c r="DA109" s="129"/>
      <c r="DB109" s="130"/>
      <c r="DC109" s="128"/>
      <c r="DD109" s="128"/>
      <c r="DE109" s="128"/>
      <c r="DF109" s="128"/>
      <c r="DG109" s="129"/>
      <c r="DH109" s="228"/>
      <c r="DI109" s="237"/>
      <c r="DJ109" s="130"/>
      <c r="DK109" s="128"/>
      <c r="DL109" s="129"/>
      <c r="DM109"/>
    </row>
    <row r="110" spans="1:122" s="100" customFormat="1" ht="15.6">
      <c r="A110" s="89">
        <v>90</v>
      </c>
      <c r="B110" s="89" t="s">
        <v>105</v>
      </c>
      <c r="C110" s="82"/>
      <c r="D110" s="131">
        <v>33992</v>
      </c>
      <c r="E110" s="84"/>
      <c r="F110" s="132">
        <v>5004</v>
      </c>
      <c r="G110" s="84"/>
      <c r="H110" s="132">
        <v>38996</v>
      </c>
      <c r="I110" s="85"/>
      <c r="J110" s="132">
        <v>88975</v>
      </c>
      <c r="K110" s="132"/>
      <c r="L110" s="132">
        <v>73290</v>
      </c>
      <c r="M110" s="132"/>
      <c r="N110" s="132">
        <v>162265</v>
      </c>
      <c r="O110" s="85"/>
      <c r="P110" s="194">
        <f t="shared" ref="P110:P111" si="214">+D110+J110</f>
        <v>122967</v>
      </c>
      <c r="Q110" s="195">
        <f t="shared" ref="Q110:Q111" si="215">+F110+L110</f>
        <v>78294</v>
      </c>
      <c r="R110" s="196">
        <f t="shared" ref="R110:R111" si="216">+P110+Q110</f>
        <v>201261</v>
      </c>
      <c r="S110" s="79"/>
      <c r="T110" s="131">
        <v>60818</v>
      </c>
      <c r="U110" s="84"/>
      <c r="V110" s="132">
        <v>7010</v>
      </c>
      <c r="W110" s="84"/>
      <c r="X110" s="132">
        <v>67828</v>
      </c>
      <c r="Y110" s="85"/>
      <c r="Z110" s="132">
        <v>-259697.87137317407</v>
      </c>
      <c r="AA110" s="132"/>
      <c r="AB110" s="132">
        <v>-72376</v>
      </c>
      <c r="AC110" s="132"/>
      <c r="AD110" s="132">
        <v>-332073.87137317407</v>
      </c>
      <c r="AE110" s="85"/>
      <c r="AF110" s="194">
        <f t="shared" ref="AF110:AF111" si="217">+T110+Z110</f>
        <v>-198879.87137317407</v>
      </c>
      <c r="AG110" s="195">
        <f t="shared" ref="AG110:AG111" si="218">+V110+AB110</f>
        <v>-65366</v>
      </c>
      <c r="AH110" s="196">
        <f t="shared" ref="AH110:AH111" si="219">+AF110+AG110</f>
        <v>-264245.87137317407</v>
      </c>
      <c r="AI110" s="81"/>
      <c r="AJ110" s="131">
        <v>21000</v>
      </c>
      <c r="AK110" s="84"/>
      <c r="AL110" s="132">
        <v>3790.3333333333335</v>
      </c>
      <c r="AM110" s="84"/>
      <c r="AN110" s="132">
        <v>24790.333333333332</v>
      </c>
      <c r="AO110" s="85"/>
      <c r="AP110" s="132">
        <v>39987.666666666664</v>
      </c>
      <c r="AQ110" s="132"/>
      <c r="AR110" s="132">
        <v>36733.333333333336</v>
      </c>
      <c r="AS110" s="132"/>
      <c r="AT110" s="132">
        <v>76721</v>
      </c>
      <c r="AU110" s="85"/>
      <c r="AV110" s="194">
        <f t="shared" ref="AV110:AV111" si="220">+AJ110+AP110</f>
        <v>60987.666666666664</v>
      </c>
      <c r="AW110" s="195">
        <f t="shared" ref="AW110:AW111" si="221">+AL110+AR110</f>
        <v>40523.666666666672</v>
      </c>
      <c r="AX110" s="196">
        <f t="shared" ref="AX110:AX111" si="222">+AV110+AW110</f>
        <v>101511.33333333334</v>
      </c>
      <c r="AY110" s="81"/>
      <c r="AZ110" s="131">
        <v>36501</v>
      </c>
      <c r="BA110" s="84"/>
      <c r="BB110" s="132">
        <v>6159</v>
      </c>
      <c r="BC110" s="84"/>
      <c r="BD110" s="132">
        <v>42660</v>
      </c>
      <c r="BE110" s="85"/>
      <c r="BF110" s="132">
        <v>178875</v>
      </c>
      <c r="BG110" s="132"/>
      <c r="BH110" s="132">
        <v>70000</v>
      </c>
      <c r="BI110" s="132"/>
      <c r="BJ110" s="132">
        <v>248875</v>
      </c>
      <c r="BK110" s="85"/>
      <c r="BL110" s="194">
        <f t="shared" ref="BL110:BL111" si="223">+AZ110+BF110</f>
        <v>215376</v>
      </c>
      <c r="BM110" s="195">
        <f t="shared" ref="BM110:BM111" si="224">+BB110+BH110</f>
        <v>76159</v>
      </c>
      <c r="BN110" s="196">
        <f t="shared" ref="BN110:BN111" si="225">+BL110+BM110</f>
        <v>291535</v>
      </c>
      <c r="BO110" s="81"/>
      <c r="BP110" s="131">
        <v>26618</v>
      </c>
      <c r="BQ110" s="84"/>
      <c r="BR110" s="132">
        <v>4150</v>
      </c>
      <c r="BS110" s="84"/>
      <c r="BT110" s="132">
        <v>30768</v>
      </c>
      <c r="BU110" s="85"/>
      <c r="BV110" s="132">
        <v>79026</v>
      </c>
      <c r="BW110" s="132"/>
      <c r="BX110" s="132">
        <v>43881</v>
      </c>
      <c r="BY110" s="132"/>
      <c r="BZ110" s="132">
        <v>122907</v>
      </c>
      <c r="CA110" s="85"/>
      <c r="CB110" s="194">
        <f t="shared" ref="CB110:CB111" si="226">+BP110+BV110</f>
        <v>105644</v>
      </c>
      <c r="CC110" s="195">
        <f t="shared" ref="CC110:CC111" si="227">+BR110+BX110</f>
        <v>48031</v>
      </c>
      <c r="CD110" s="196">
        <f t="shared" ref="CD110:CD111" si="228">+CB110+CC110</f>
        <v>153675</v>
      </c>
      <c r="CE110" s="81"/>
      <c r="CF110" s="131">
        <v>42225</v>
      </c>
      <c r="CG110" s="84"/>
      <c r="CH110" s="132">
        <v>6461</v>
      </c>
      <c r="CI110" s="84"/>
      <c r="CJ110" s="132">
        <v>48686</v>
      </c>
      <c r="CK110" s="85"/>
      <c r="CL110" s="132">
        <v>182619</v>
      </c>
      <c r="CM110" s="132"/>
      <c r="CN110" s="132">
        <v>73124</v>
      </c>
      <c r="CO110" s="132"/>
      <c r="CP110" s="132">
        <v>255743</v>
      </c>
      <c r="CQ110" s="85"/>
      <c r="CR110" s="194">
        <f t="shared" ref="CR110:CR111" si="229">+CF110+CL110</f>
        <v>224844</v>
      </c>
      <c r="CS110" s="195">
        <f t="shared" ref="CS110:CS111" si="230">+CH110+CN110</f>
        <v>79585</v>
      </c>
      <c r="CT110" s="196">
        <f t="shared" ref="CT110:CT111" si="231">+CR110+CS110</f>
        <v>304429</v>
      </c>
      <c r="CU110" s="81"/>
      <c r="CV110" s="133">
        <f>+D110+T110+AJ110+AZ110+BP110+CF110</f>
        <v>221154</v>
      </c>
      <c r="CW110" s="132"/>
      <c r="CX110" s="132">
        <f>+F110+V110+AL110+BB110+BR110+CH110</f>
        <v>32574.333333333336</v>
      </c>
      <c r="CY110" s="132"/>
      <c r="CZ110" s="132">
        <f t="shared" ref="CZ110:CZ111" si="232">+CV110+CX110</f>
        <v>253728.33333333334</v>
      </c>
      <c r="DA110" s="134"/>
      <c r="DB110" s="133">
        <f t="shared" ref="DB110:DB111" si="233">+J110+Z110+AP110+BF110+BV110+CL110</f>
        <v>309784.79529349261</v>
      </c>
      <c r="DC110" s="132"/>
      <c r="DD110" s="132">
        <f t="shared" ref="DD110:DD111" si="234">+L110+AB110+AR110+BH110+BX110+CN110</f>
        <v>224652.33333333334</v>
      </c>
      <c r="DE110" s="132"/>
      <c r="DF110" s="132">
        <f t="shared" ref="DF110:DF111" si="235">+DB110+DD110</f>
        <v>534437.12862682599</v>
      </c>
      <c r="DG110" s="134"/>
      <c r="DH110" s="229"/>
      <c r="DI110" s="238" t="s">
        <v>105</v>
      </c>
      <c r="DJ110" s="133">
        <f t="shared" ref="DJ110:DJ111" si="236">+CZ110</f>
        <v>253728.33333333334</v>
      </c>
      <c r="DK110" s="132">
        <f t="shared" ref="DK110:DK111" si="237">+DF110</f>
        <v>534437.12862682599</v>
      </c>
      <c r="DL110" s="135">
        <f t="shared" ref="DL110:DL111" si="238">+DJ110+DK110</f>
        <v>788165.46196015936</v>
      </c>
      <c r="DM110"/>
    </row>
    <row r="111" spans="1:122" s="100" customFormat="1" ht="15.6">
      <c r="A111" s="89">
        <v>91</v>
      </c>
      <c r="B111" s="89" t="s">
        <v>106</v>
      </c>
      <c r="C111" s="82"/>
      <c r="D111" s="131">
        <v>101477</v>
      </c>
      <c r="E111" s="84"/>
      <c r="F111" s="132">
        <v>14874</v>
      </c>
      <c r="G111" s="84"/>
      <c r="H111" s="132">
        <v>116351</v>
      </c>
      <c r="I111" s="85"/>
      <c r="J111" s="132">
        <v>263012</v>
      </c>
      <c r="K111" s="132"/>
      <c r="L111" s="132">
        <v>214871</v>
      </c>
      <c r="M111" s="132"/>
      <c r="N111" s="132">
        <v>477883</v>
      </c>
      <c r="O111" s="85"/>
      <c r="P111" s="194">
        <f t="shared" si="214"/>
        <v>364489</v>
      </c>
      <c r="Q111" s="195">
        <f t="shared" si="215"/>
        <v>229745</v>
      </c>
      <c r="R111" s="196">
        <f t="shared" si="216"/>
        <v>594234</v>
      </c>
      <c r="S111" s="79"/>
      <c r="T111" s="131">
        <v>189298</v>
      </c>
      <c r="U111" s="84"/>
      <c r="V111" s="132">
        <v>30874</v>
      </c>
      <c r="W111" s="84"/>
      <c r="X111" s="132">
        <v>220172</v>
      </c>
      <c r="Y111" s="85"/>
      <c r="Z111" s="132">
        <v>868097.16534704342</v>
      </c>
      <c r="AA111" s="132"/>
      <c r="AB111" s="132">
        <v>277649</v>
      </c>
      <c r="AC111" s="132"/>
      <c r="AD111" s="132">
        <v>1145746.1653470434</v>
      </c>
      <c r="AE111" s="85"/>
      <c r="AF111" s="194">
        <f t="shared" si="217"/>
        <v>1057395.1653470434</v>
      </c>
      <c r="AG111" s="195">
        <f t="shared" si="218"/>
        <v>308523</v>
      </c>
      <c r="AH111" s="196">
        <f t="shared" si="219"/>
        <v>1365918.1653470434</v>
      </c>
      <c r="AI111" s="81"/>
      <c r="AJ111" s="131">
        <v>63000</v>
      </c>
      <c r="AK111" s="84"/>
      <c r="AL111" s="132">
        <v>11371</v>
      </c>
      <c r="AM111" s="84"/>
      <c r="AN111" s="132">
        <v>74371</v>
      </c>
      <c r="AO111" s="85"/>
      <c r="AP111" s="132">
        <v>119963</v>
      </c>
      <c r="AQ111" s="132"/>
      <c r="AR111" s="132">
        <v>110200</v>
      </c>
      <c r="AS111" s="132"/>
      <c r="AT111" s="132">
        <v>230163</v>
      </c>
      <c r="AU111" s="85"/>
      <c r="AV111" s="194">
        <f t="shared" si="220"/>
        <v>182963</v>
      </c>
      <c r="AW111" s="195">
        <f t="shared" si="221"/>
        <v>121571</v>
      </c>
      <c r="AX111" s="196">
        <f t="shared" si="222"/>
        <v>304534</v>
      </c>
      <c r="AY111" s="81"/>
      <c r="AZ111" s="131">
        <v>109369</v>
      </c>
      <c r="BA111" s="84"/>
      <c r="BB111" s="132">
        <v>18456</v>
      </c>
      <c r="BC111" s="84"/>
      <c r="BD111" s="132">
        <v>127825</v>
      </c>
      <c r="BE111" s="85"/>
      <c r="BF111" s="132">
        <v>531922</v>
      </c>
      <c r="BG111" s="132"/>
      <c r="BH111" s="132">
        <v>208157</v>
      </c>
      <c r="BI111" s="132"/>
      <c r="BJ111" s="132">
        <v>740079</v>
      </c>
      <c r="BK111" s="85"/>
      <c r="BL111" s="194">
        <f t="shared" si="223"/>
        <v>641291</v>
      </c>
      <c r="BM111" s="195">
        <f t="shared" si="224"/>
        <v>226613</v>
      </c>
      <c r="BN111" s="196">
        <f t="shared" si="225"/>
        <v>867904</v>
      </c>
      <c r="BO111" s="81"/>
      <c r="BP111" s="131">
        <v>78767</v>
      </c>
      <c r="BQ111" s="84"/>
      <c r="BR111" s="132">
        <v>11299</v>
      </c>
      <c r="BS111" s="84"/>
      <c r="BT111" s="132">
        <v>90066</v>
      </c>
      <c r="BU111" s="85"/>
      <c r="BV111" s="132">
        <v>665621</v>
      </c>
      <c r="BW111" s="132"/>
      <c r="BX111" s="132">
        <v>347557</v>
      </c>
      <c r="BY111" s="132"/>
      <c r="BZ111" s="132">
        <v>1013178</v>
      </c>
      <c r="CA111" s="85"/>
      <c r="CB111" s="194">
        <f t="shared" si="226"/>
        <v>744388</v>
      </c>
      <c r="CC111" s="195">
        <f t="shared" si="227"/>
        <v>358856</v>
      </c>
      <c r="CD111" s="196">
        <f t="shared" si="228"/>
        <v>1103244</v>
      </c>
      <c r="CE111" s="81"/>
      <c r="CF111" s="131">
        <v>126141</v>
      </c>
      <c r="CG111" s="84"/>
      <c r="CH111" s="132">
        <v>19301</v>
      </c>
      <c r="CI111" s="84"/>
      <c r="CJ111" s="132">
        <v>145442</v>
      </c>
      <c r="CK111" s="85"/>
      <c r="CL111" s="132">
        <v>544516</v>
      </c>
      <c r="CM111" s="132"/>
      <c r="CN111" s="132">
        <v>213736</v>
      </c>
      <c r="CO111" s="132"/>
      <c r="CP111" s="132">
        <v>758252</v>
      </c>
      <c r="CQ111" s="85"/>
      <c r="CR111" s="194">
        <f t="shared" si="229"/>
        <v>670657</v>
      </c>
      <c r="CS111" s="195">
        <f t="shared" si="230"/>
        <v>233037</v>
      </c>
      <c r="CT111" s="196">
        <f t="shared" si="231"/>
        <v>903694</v>
      </c>
      <c r="CU111" s="81"/>
      <c r="CV111" s="133">
        <f>+D111+T111+AJ111+AZ111+BP111+CF111</f>
        <v>668052</v>
      </c>
      <c r="CW111" s="132"/>
      <c r="CX111" s="132">
        <f>+F111+V111+AL111+BB111+BR111+CH111</f>
        <v>106175</v>
      </c>
      <c r="CY111" s="132"/>
      <c r="CZ111" s="132">
        <f t="shared" si="232"/>
        <v>774227</v>
      </c>
      <c r="DA111" s="134"/>
      <c r="DB111" s="133">
        <f t="shared" si="233"/>
        <v>2993131.1653470434</v>
      </c>
      <c r="DC111" s="132"/>
      <c r="DD111" s="132">
        <f t="shared" si="234"/>
        <v>1372170</v>
      </c>
      <c r="DE111" s="132"/>
      <c r="DF111" s="132">
        <f t="shared" si="235"/>
        <v>4365301.1653470434</v>
      </c>
      <c r="DG111" s="134"/>
      <c r="DH111" s="229"/>
      <c r="DI111" s="238" t="s">
        <v>106</v>
      </c>
      <c r="DJ111" s="133">
        <f t="shared" si="236"/>
        <v>774227</v>
      </c>
      <c r="DK111" s="132">
        <f t="shared" si="237"/>
        <v>4365301.1653470434</v>
      </c>
      <c r="DL111" s="135">
        <f t="shared" si="238"/>
        <v>5139528.1653470434</v>
      </c>
      <c r="DM111"/>
    </row>
    <row r="112" spans="1:122" s="100" customFormat="1" ht="15.6">
      <c r="A112" s="89">
        <v>92</v>
      </c>
      <c r="B112" s="89" t="s">
        <v>107</v>
      </c>
      <c r="C112" s="82"/>
      <c r="D112" s="136">
        <v>2045.8231251416585</v>
      </c>
      <c r="E112" s="137"/>
      <c r="F112" s="138">
        <v>2060.7599838644614</v>
      </c>
      <c r="G112" s="138"/>
      <c r="H112" s="138">
        <v>2047.7326131275199</v>
      </c>
      <c r="I112" s="139"/>
      <c r="J112" s="140">
        <v>341.57</v>
      </c>
      <c r="K112" s="138"/>
      <c r="L112" s="138">
        <v>583.99</v>
      </c>
      <c r="M112" s="138"/>
      <c r="N112" s="138">
        <v>450.56733208756123</v>
      </c>
      <c r="O112" s="141"/>
      <c r="P112" s="197">
        <f>+P10/P111</f>
        <v>816.04872860360695</v>
      </c>
      <c r="Q112" s="197">
        <f t="shared" ref="Q112:R112" si="239">+Q10/Q111</f>
        <v>679.59442246838898</v>
      </c>
      <c r="R112" s="290">
        <f t="shared" si="239"/>
        <v>763.29224788551335</v>
      </c>
      <c r="S112" s="79"/>
      <c r="T112" s="136">
        <v>2065.9042297330129</v>
      </c>
      <c r="U112" s="137"/>
      <c r="V112" s="138">
        <v>2112.4792537410121</v>
      </c>
      <c r="W112" s="138"/>
      <c r="X112" s="138">
        <v>2072.4352931344579</v>
      </c>
      <c r="Y112" s="139"/>
      <c r="Z112" s="140">
        <v>-4072.1900000000005</v>
      </c>
      <c r="AA112" s="138"/>
      <c r="AB112" s="138">
        <v>529.13</v>
      </c>
      <c r="AC112" s="138"/>
      <c r="AD112" s="138">
        <v>345.63221961730716</v>
      </c>
      <c r="AE112" s="141"/>
      <c r="AF112" s="197">
        <f>+AF10/AF111</f>
        <v>605.41881508112442</v>
      </c>
      <c r="AG112" s="197">
        <f t="shared" ref="AG112:AH112" si="240">+AG10/AG111</f>
        <v>687.57300275830357</v>
      </c>
      <c r="AH112" s="290">
        <f t="shared" si="240"/>
        <v>623.97516573796372</v>
      </c>
      <c r="AI112" s="81"/>
      <c r="AJ112" s="136">
        <v>1987.7080941269851</v>
      </c>
      <c r="AK112" s="137"/>
      <c r="AL112" s="138">
        <v>2311.1313332160767</v>
      </c>
      <c r="AM112" s="138"/>
      <c r="AN112" s="138">
        <v>2037.158090115772</v>
      </c>
      <c r="AO112" s="139"/>
      <c r="AP112" s="140">
        <v>529.43999999999994</v>
      </c>
      <c r="AQ112" s="138"/>
      <c r="AR112" s="138">
        <v>624.38</v>
      </c>
      <c r="AS112" s="138"/>
      <c r="AT112" s="138">
        <v>469.88444502374421</v>
      </c>
      <c r="AU112" s="141"/>
      <c r="AV112" s="197">
        <f>+AV10/AV111</f>
        <v>899.4673870126752</v>
      </c>
      <c r="AW112" s="198">
        <f t="shared" ref="AW112:AX112" si="241">+AW10/AW111</f>
        <v>782.14579389821608</v>
      </c>
      <c r="AX112" s="199">
        <f t="shared" si="241"/>
        <v>852.63221131302294</v>
      </c>
      <c r="AY112" s="81"/>
      <c r="AZ112" s="136">
        <v>2015.2686617216548</v>
      </c>
      <c r="BA112" s="137"/>
      <c r="BB112" s="138">
        <v>1856.2787730908303</v>
      </c>
      <c r="BC112" s="138"/>
      <c r="BD112" s="138">
        <v>1992.3129223547824</v>
      </c>
      <c r="BE112" s="139"/>
      <c r="BF112" s="140">
        <v>503.88</v>
      </c>
      <c r="BG112" s="138"/>
      <c r="BH112" s="138">
        <v>535.09</v>
      </c>
      <c r="BI112" s="138"/>
      <c r="BJ112" s="138">
        <v>365.52534224049043</v>
      </c>
      <c r="BK112" s="141"/>
      <c r="BL112" s="197">
        <f>+BL10/BL111</f>
        <v>591.8417429323581</v>
      </c>
      <c r="BM112" s="198">
        <f t="shared" ref="BM112:BN112" si="242">+BM10/BM111</f>
        <v>642.69148677774479</v>
      </c>
      <c r="BN112" s="199">
        <f t="shared" si="242"/>
        <v>605.11880237906485</v>
      </c>
      <c r="BO112" s="81"/>
      <c r="BP112" s="136">
        <v>1944.4351371767352</v>
      </c>
      <c r="BQ112" s="137"/>
      <c r="BR112" s="138">
        <v>1931.182517036907</v>
      </c>
      <c r="BS112" s="138"/>
      <c r="BT112" s="138">
        <v>1942.7725635644963</v>
      </c>
      <c r="BU112" s="139"/>
      <c r="BV112" s="140">
        <v>2198.14</v>
      </c>
      <c r="BW112" s="138"/>
      <c r="BX112" s="138">
        <v>538.98</v>
      </c>
      <c r="BY112" s="138"/>
      <c r="BZ112" s="138">
        <v>359.45807928123185</v>
      </c>
      <c r="CA112" s="141"/>
      <c r="CB112" s="197">
        <f>+CB10/CB111</f>
        <v>443.35423079093141</v>
      </c>
      <c r="CC112" s="198">
        <f t="shared" ref="CC112:CD112" si="243">+CC10/CC111</f>
        <v>582.81093923467904</v>
      </c>
      <c r="CD112" s="199">
        <f t="shared" si="243"/>
        <v>488.71579773830615</v>
      </c>
      <c r="CE112" s="81"/>
      <c r="CF112" s="136">
        <v>1839.9824708071942</v>
      </c>
      <c r="CG112" s="137"/>
      <c r="CH112" s="138">
        <v>1922.9357489202641</v>
      </c>
      <c r="CI112" s="138"/>
      <c r="CJ112" s="138">
        <v>1850.9908536736314</v>
      </c>
      <c r="CK112" s="139"/>
      <c r="CL112" s="140">
        <v>261.00833304298493</v>
      </c>
      <c r="CM112" s="138"/>
      <c r="CN112" s="138">
        <v>430.03841928718441</v>
      </c>
      <c r="CO112" s="138"/>
      <c r="CP112" s="138">
        <v>308.65451731086711</v>
      </c>
      <c r="CQ112" s="141"/>
      <c r="CR112" s="197">
        <f>+CR10/CR111</f>
        <v>557.9908094977377</v>
      </c>
      <c r="CS112" s="198">
        <f t="shared" ref="CS112:CT112" si="244">+CS10/CS111</f>
        <v>553.68578583948329</v>
      </c>
      <c r="CT112" s="199">
        <f t="shared" si="244"/>
        <v>556.88066624321948</v>
      </c>
      <c r="CU112" s="81"/>
      <c r="CV112" s="140">
        <f>+CV10/CV111</f>
        <v>1990.2097615813229</v>
      </c>
      <c r="CW112" s="138"/>
      <c r="CX112" s="138">
        <f>+CX10/CX111</f>
        <v>2028.225081761944</v>
      </c>
      <c r="CY112" s="137"/>
      <c r="CZ112" s="138">
        <f>+CZ10/CZ111</f>
        <v>1995.4230602911036</v>
      </c>
      <c r="DA112" s="141"/>
      <c r="DB112" s="140">
        <f>+DB10/DB111</f>
        <v>286.12316010743643</v>
      </c>
      <c r="DC112" s="137"/>
      <c r="DD112" s="138">
        <f>+DD10/DD111</f>
        <v>533.331640505015</v>
      </c>
      <c r="DE112" s="138"/>
      <c r="DF112" s="138">
        <f>+DF10/DF111</f>
        <v>363.82961097957872</v>
      </c>
      <c r="DG112" s="141"/>
      <c r="DH112" s="230"/>
      <c r="DI112" s="238" t="s">
        <v>107</v>
      </c>
      <c r="DJ112" s="140">
        <f>+DJ10/DJ111</f>
        <v>1995.4230602911036</v>
      </c>
      <c r="DK112" s="138">
        <f t="shared" ref="DK112:DL112" si="245">+DK10/DK111</f>
        <v>363.82961097957872</v>
      </c>
      <c r="DL112" s="139">
        <f t="shared" si="245"/>
        <v>609.61553934501183</v>
      </c>
      <c r="DM112"/>
    </row>
    <row r="113" spans="1:117" s="100" customFormat="1" ht="15.6">
      <c r="A113" s="89"/>
      <c r="B113" s="89"/>
      <c r="C113" s="82"/>
      <c r="D113" s="83"/>
      <c r="E113" s="84"/>
      <c r="F113" s="84"/>
      <c r="G113" s="84"/>
      <c r="H113" s="84"/>
      <c r="I113" s="85"/>
      <c r="J113" s="86"/>
      <c r="K113" s="84"/>
      <c r="L113" s="84"/>
      <c r="M113" s="84"/>
      <c r="N113" s="84"/>
      <c r="O113" s="85"/>
      <c r="P113" s="200"/>
      <c r="Q113" s="201"/>
      <c r="R113" s="202"/>
      <c r="S113" s="79"/>
      <c r="T113" s="83"/>
      <c r="U113" s="84"/>
      <c r="V113" s="84"/>
      <c r="W113" s="84"/>
      <c r="X113" s="84"/>
      <c r="Y113" s="85"/>
      <c r="Z113" s="86"/>
      <c r="AA113" s="84"/>
      <c r="AB113" s="84"/>
      <c r="AC113" s="84"/>
      <c r="AD113" s="84"/>
      <c r="AE113" s="85"/>
      <c r="AF113" s="200"/>
      <c r="AG113" s="201"/>
      <c r="AH113" s="202"/>
      <c r="AI113" s="81"/>
      <c r="AJ113" s="83"/>
      <c r="AK113" s="84"/>
      <c r="AL113" s="84"/>
      <c r="AM113" s="84"/>
      <c r="AN113" s="84"/>
      <c r="AO113" s="85"/>
      <c r="AP113" s="86"/>
      <c r="AQ113" s="84"/>
      <c r="AR113" s="84"/>
      <c r="AS113" s="84"/>
      <c r="AT113" s="84"/>
      <c r="AU113" s="85"/>
      <c r="AV113" s="200"/>
      <c r="AW113" s="201"/>
      <c r="AX113" s="202"/>
      <c r="AY113" s="81"/>
      <c r="AZ113" s="83"/>
      <c r="BA113" s="84"/>
      <c r="BB113" s="84"/>
      <c r="BC113" s="84"/>
      <c r="BD113" s="84"/>
      <c r="BE113" s="85"/>
      <c r="BF113" s="86"/>
      <c r="BG113" s="84"/>
      <c r="BH113" s="84"/>
      <c r="BI113" s="84"/>
      <c r="BJ113" s="84"/>
      <c r="BK113" s="85"/>
      <c r="BL113" s="200"/>
      <c r="BM113" s="201"/>
      <c r="BN113" s="202"/>
      <c r="BO113" s="81"/>
      <c r="BP113" s="83"/>
      <c r="BQ113" s="84"/>
      <c r="BR113" s="84"/>
      <c r="BS113" s="84"/>
      <c r="BT113" s="84"/>
      <c r="BU113" s="85"/>
      <c r="BV113" s="86"/>
      <c r="BW113" s="84"/>
      <c r="BX113" s="84"/>
      <c r="BY113" s="84"/>
      <c r="BZ113" s="84"/>
      <c r="CA113" s="85"/>
      <c r="CB113" s="200"/>
      <c r="CC113" s="201"/>
      <c r="CD113" s="202"/>
      <c r="CE113" s="81"/>
      <c r="CF113" s="83"/>
      <c r="CG113" s="84"/>
      <c r="CH113" s="84"/>
      <c r="CI113" s="84"/>
      <c r="CJ113" s="84"/>
      <c r="CK113" s="85"/>
      <c r="CL113" s="86"/>
      <c r="CM113" s="84"/>
      <c r="CN113" s="84"/>
      <c r="CO113" s="84"/>
      <c r="CP113" s="84"/>
      <c r="CQ113" s="85"/>
      <c r="CR113" s="200"/>
      <c r="CS113" s="201"/>
      <c r="CT113" s="202"/>
      <c r="CU113" s="81"/>
      <c r="CV113" s="133"/>
      <c r="CW113" s="132"/>
      <c r="CX113" s="132"/>
      <c r="CY113" s="132"/>
      <c r="CZ113" s="132"/>
      <c r="DA113" s="134"/>
      <c r="DB113" s="133"/>
      <c r="DC113" s="132"/>
      <c r="DD113" s="132"/>
      <c r="DE113" s="132"/>
      <c r="DF113" s="132"/>
      <c r="DG113" s="134"/>
      <c r="DH113" s="229"/>
      <c r="DI113" s="238"/>
      <c r="DJ113" s="133"/>
      <c r="DK113" s="132"/>
      <c r="DL113" s="134"/>
      <c r="DM113"/>
    </row>
    <row r="114" spans="1:117" s="100" customFormat="1" ht="15.6">
      <c r="A114" s="89"/>
      <c r="B114" s="142" t="s">
        <v>108</v>
      </c>
      <c r="C114" s="82"/>
      <c r="D114" s="131">
        <f>+D102</f>
        <v>34810101.588062048</v>
      </c>
      <c r="E114" s="84"/>
      <c r="F114" s="132">
        <f>+F102</f>
        <v>-3938617.2981153801</v>
      </c>
      <c r="G114" s="84"/>
      <c r="H114" s="132">
        <f>+H102</f>
        <v>30871484.289946668</v>
      </c>
      <c r="I114" s="85"/>
      <c r="J114" s="132">
        <f>+J102</f>
        <v>-28630689.714058898</v>
      </c>
      <c r="K114" s="84"/>
      <c r="L114" s="132">
        <f>+L102</f>
        <v>2608598.7463816255</v>
      </c>
      <c r="M114" s="84"/>
      <c r="N114" s="132">
        <f>+N102</f>
        <v>-26022090.967677273</v>
      </c>
      <c r="O114" s="85"/>
      <c r="P114" s="177">
        <f>+P16-P101</f>
        <v>6179411.8740031719</v>
      </c>
      <c r="Q114" s="201">
        <f>+Q16-Q101</f>
        <v>-1330018.551733762</v>
      </c>
      <c r="R114" s="202">
        <f>+R16-R101</f>
        <v>4849393.3222693801</v>
      </c>
      <c r="S114" s="79"/>
      <c r="T114" s="131">
        <f>+T16-T101</f>
        <v>49262648.543401122</v>
      </c>
      <c r="U114" s="84"/>
      <c r="V114" s="132">
        <f>+V16-V101</f>
        <v>-956533.12762220949</v>
      </c>
      <c r="W114" s="84"/>
      <c r="X114" s="132">
        <f>+X16-X101</f>
        <v>48306115.415778935</v>
      </c>
      <c r="Y114" s="85"/>
      <c r="Z114" s="132">
        <f>+Z16-Z101</f>
        <v>21631663.183898896</v>
      </c>
      <c r="AA114" s="84"/>
      <c r="AB114" s="132">
        <f>+AB16-AB101</f>
        <v>96571.82331828773</v>
      </c>
      <c r="AC114" s="84"/>
      <c r="AD114" s="132">
        <f>+AD16-AD101</f>
        <v>21728235.007217228</v>
      </c>
      <c r="AE114" s="85"/>
      <c r="AF114" s="177">
        <f>+AF16-AF101</f>
        <v>70894311.727300048</v>
      </c>
      <c r="AG114" s="201">
        <f>+AG16-AG101</f>
        <v>-859961.30430391431</v>
      </c>
      <c r="AH114" s="202">
        <f>+AH16-AH101</f>
        <v>70034350.422996163</v>
      </c>
      <c r="AI114" s="81"/>
      <c r="AJ114" s="131">
        <f>+AJ16-AJ101</f>
        <v>9821567.8726288527</v>
      </c>
      <c r="AK114" s="84"/>
      <c r="AL114" s="132">
        <f>+AL16-AL101</f>
        <v>328080.43335239589</v>
      </c>
      <c r="AM114" s="84"/>
      <c r="AN114" s="132">
        <f>+AN16-AN101</f>
        <v>10149648.305981249</v>
      </c>
      <c r="AO114" s="85"/>
      <c r="AP114" s="132">
        <f>+AP16-AP101</f>
        <v>3532485.96477779</v>
      </c>
      <c r="AQ114" s="84"/>
      <c r="AR114" s="132">
        <f>+AR16-AR101</f>
        <v>1255109.2730503008</v>
      </c>
      <c r="AS114" s="84"/>
      <c r="AT114" s="132">
        <f>+AT16-AT101</f>
        <v>4787595.2378280759</v>
      </c>
      <c r="AU114" s="85"/>
      <c r="AV114" s="177">
        <f>+AV16-AV101</f>
        <v>13354053.837406665</v>
      </c>
      <c r="AW114" s="201">
        <f>+AW16-AW101</f>
        <v>1583189.7064027041</v>
      </c>
      <c r="AX114" s="179">
        <f>+AX16-AX101</f>
        <v>14937243.543809354</v>
      </c>
      <c r="AY114" s="81"/>
      <c r="AZ114" s="131">
        <f>+AZ16-AZ101</f>
        <v>2532235.069399029</v>
      </c>
      <c r="BA114" s="84"/>
      <c r="BB114" s="132">
        <f>+BB16-BB101</f>
        <v>197531.54578902572</v>
      </c>
      <c r="BC114" s="84"/>
      <c r="BD114" s="132">
        <f>+BD16-BD101</f>
        <v>2729766.6151880622</v>
      </c>
      <c r="BE114" s="85"/>
      <c r="BF114" s="132">
        <f>+BF16-BF101</f>
        <v>12271508.453482538</v>
      </c>
      <c r="BG114" s="84"/>
      <c r="BH114" s="132">
        <f>+BH16-BH101</f>
        <v>-428380.31722447276</v>
      </c>
      <c r="BI114" s="84"/>
      <c r="BJ114" s="132">
        <f>+BJ16-BJ101</f>
        <v>11843128.136258066</v>
      </c>
      <c r="BK114" s="85"/>
      <c r="BL114" s="177">
        <f>+BL16-BL101</f>
        <v>14803743.522881567</v>
      </c>
      <c r="BM114" s="201">
        <f>+BM16-BM101</f>
        <v>-230848.77143546939</v>
      </c>
      <c r="BN114" s="202">
        <f>+BN16-BN101</f>
        <v>14572894.751446068</v>
      </c>
      <c r="BO114" s="81"/>
      <c r="BP114" s="83">
        <f>+BP16-BP101</f>
        <v>12090014.199999601</v>
      </c>
      <c r="BQ114" s="84"/>
      <c r="BR114" s="132">
        <f>+BR16-BR101</f>
        <v>-5192087.5000000112</v>
      </c>
      <c r="BS114" s="84"/>
      <c r="BT114" s="132">
        <f>+BT16-BT101</f>
        <v>6897926.6999996006</v>
      </c>
      <c r="BU114" s="85"/>
      <c r="BV114" s="132">
        <f>+BV16-BV101</f>
        <v>10130709.839999765</v>
      </c>
      <c r="BW114" s="84"/>
      <c r="BX114" s="132">
        <f>+BX16-BX101</f>
        <v>-17301692.820000082</v>
      </c>
      <c r="BY114" s="84"/>
      <c r="BZ114" s="132">
        <f>+BZ16-BZ101</f>
        <v>-7170982.9800003767</v>
      </c>
      <c r="CA114" s="85"/>
      <c r="CB114" s="177">
        <f>+CB16-CB101</f>
        <v>22220724.039999366</v>
      </c>
      <c r="CC114" s="201">
        <f>+CC16-CC101</f>
        <v>-22493780.320000082</v>
      </c>
      <c r="CD114" s="202">
        <f>+CD16-CD101</f>
        <v>-273056.28000074625</v>
      </c>
      <c r="CE114" s="81"/>
      <c r="CF114" s="83">
        <f>+CF16-CF101</f>
        <v>-8804466.6900245249</v>
      </c>
      <c r="CG114" s="84"/>
      <c r="CH114" s="132">
        <f>+CH16-CH101</f>
        <v>7571800.1322073489</v>
      </c>
      <c r="CI114" s="84"/>
      <c r="CJ114" s="132">
        <f>+CJ16-CJ101</f>
        <v>-1232666.5578171015</v>
      </c>
      <c r="CK114" s="85"/>
      <c r="CL114" s="132">
        <f>+CL16-CL101</f>
        <v>14134247.294383332</v>
      </c>
      <c r="CM114" s="84"/>
      <c r="CN114" s="132">
        <f>+CN16-CN101</f>
        <v>547807.41679407656</v>
      </c>
      <c r="CO114" s="84"/>
      <c r="CP114" s="132">
        <f>+CP16-CP101</f>
        <v>14682054.711177409</v>
      </c>
      <c r="CQ114" s="85"/>
      <c r="CR114" s="177">
        <f>+CR16-CR101</f>
        <v>5329780.6043588519</v>
      </c>
      <c r="CS114" s="201">
        <f>+CS16-CS101</f>
        <v>8119607.5490014255</v>
      </c>
      <c r="CT114" s="202">
        <f>+CT16-CT101</f>
        <v>13449388.153360248</v>
      </c>
      <c r="CU114" s="81"/>
      <c r="CV114" s="133">
        <f>+CV102</f>
        <v>99712100.583466291</v>
      </c>
      <c r="CW114" s="132"/>
      <c r="CX114" s="132">
        <f>+CX102</f>
        <v>-1989825.8143889308</v>
      </c>
      <c r="CY114" s="132"/>
      <c r="CZ114" s="132">
        <f>+CZ102</f>
        <v>97722274.769077539</v>
      </c>
      <c r="DA114" s="134"/>
      <c r="DB114" s="133">
        <f>+DB102</f>
        <v>33069925.022483349</v>
      </c>
      <c r="DC114" s="132"/>
      <c r="DD114" s="132">
        <f>+DD102</f>
        <v>-13221985.877680302</v>
      </c>
      <c r="DE114" s="132"/>
      <c r="DF114" s="132">
        <f>+DF102</f>
        <v>19847939.144803286</v>
      </c>
      <c r="DG114" s="134"/>
      <c r="DH114" s="229"/>
      <c r="DI114" s="242" t="s">
        <v>108</v>
      </c>
      <c r="DJ114" s="133">
        <f>+DJ102</f>
        <v>97722274.769076586</v>
      </c>
      <c r="DK114" s="132">
        <f>+DK102</f>
        <v>19847939.144803286</v>
      </c>
      <c r="DL114" s="134">
        <f>+DL102</f>
        <v>117570213.91387939</v>
      </c>
      <c r="DM114"/>
    </row>
    <row r="115" spans="1:117" s="100" customFormat="1" ht="4.5" customHeight="1">
      <c r="A115" s="89"/>
      <c r="B115" s="142"/>
      <c r="C115" s="82"/>
      <c r="D115" s="131"/>
      <c r="E115" s="84"/>
      <c r="F115" s="132"/>
      <c r="G115" s="84"/>
      <c r="H115" s="132"/>
      <c r="I115" s="85"/>
      <c r="J115" s="132"/>
      <c r="K115" s="84"/>
      <c r="L115" s="132"/>
      <c r="M115" s="84"/>
      <c r="N115" s="132"/>
      <c r="O115" s="85"/>
      <c r="P115" s="200"/>
      <c r="Q115" s="201"/>
      <c r="R115" s="202"/>
      <c r="S115" s="79"/>
      <c r="T115" s="131"/>
      <c r="U115" s="84"/>
      <c r="V115" s="132"/>
      <c r="W115" s="84"/>
      <c r="X115" s="132"/>
      <c r="Y115" s="85"/>
      <c r="Z115" s="132"/>
      <c r="AA115" s="84"/>
      <c r="AB115" s="132"/>
      <c r="AC115" s="84"/>
      <c r="AD115" s="132"/>
      <c r="AE115" s="85"/>
      <c r="AF115" s="200"/>
      <c r="AG115" s="201"/>
      <c r="AH115" s="202"/>
      <c r="AI115" s="81"/>
      <c r="AJ115" s="131"/>
      <c r="AK115" s="84"/>
      <c r="AL115" s="132"/>
      <c r="AM115" s="84"/>
      <c r="AN115" s="132"/>
      <c r="AO115" s="85"/>
      <c r="AP115" s="132"/>
      <c r="AQ115" s="84"/>
      <c r="AR115" s="132"/>
      <c r="AS115" s="84"/>
      <c r="AT115" s="132"/>
      <c r="AU115" s="85"/>
      <c r="AV115" s="200"/>
      <c r="AW115" s="201"/>
      <c r="AX115" s="202"/>
      <c r="AY115" s="81"/>
      <c r="AZ115" s="131"/>
      <c r="BA115" s="84"/>
      <c r="BB115" s="132"/>
      <c r="BC115" s="84"/>
      <c r="BD115" s="132"/>
      <c r="BE115" s="85"/>
      <c r="BF115" s="132"/>
      <c r="BG115" s="84"/>
      <c r="BH115" s="132"/>
      <c r="BI115" s="84"/>
      <c r="BJ115" s="132"/>
      <c r="BK115" s="85"/>
      <c r="BL115" s="200"/>
      <c r="BM115" s="201"/>
      <c r="BN115" s="202"/>
      <c r="BO115" s="81"/>
      <c r="BP115" s="83"/>
      <c r="BQ115" s="84"/>
      <c r="BR115" s="132"/>
      <c r="BS115" s="84"/>
      <c r="BT115" s="132"/>
      <c r="BU115" s="85"/>
      <c r="BV115" s="132"/>
      <c r="BW115" s="84"/>
      <c r="BX115" s="132"/>
      <c r="BY115" s="84"/>
      <c r="BZ115" s="132"/>
      <c r="CA115" s="85"/>
      <c r="CB115" s="200"/>
      <c r="CC115" s="201"/>
      <c r="CD115" s="202"/>
      <c r="CE115" s="81"/>
      <c r="CF115" s="83"/>
      <c r="CG115" s="84"/>
      <c r="CH115" s="132"/>
      <c r="CI115" s="84"/>
      <c r="CJ115" s="132"/>
      <c r="CK115" s="85"/>
      <c r="CL115" s="132"/>
      <c r="CM115" s="84"/>
      <c r="CN115" s="132"/>
      <c r="CO115" s="84"/>
      <c r="CP115" s="132"/>
      <c r="CQ115" s="85"/>
      <c r="CR115" s="200"/>
      <c r="CS115" s="201"/>
      <c r="CT115" s="202"/>
      <c r="CU115" s="81"/>
      <c r="CV115" s="133"/>
      <c r="CW115" s="132"/>
      <c r="CX115" s="132"/>
      <c r="CY115" s="132"/>
      <c r="CZ115" s="132"/>
      <c r="DA115" s="134"/>
      <c r="DB115" s="133"/>
      <c r="DC115" s="132"/>
      <c r="DD115" s="132"/>
      <c r="DE115" s="132"/>
      <c r="DF115" s="132"/>
      <c r="DG115" s="134"/>
      <c r="DH115" s="229"/>
      <c r="DI115" s="242"/>
      <c r="DJ115" s="133"/>
      <c r="DK115" s="132"/>
      <c r="DL115" s="134"/>
      <c r="DM115"/>
    </row>
    <row r="116" spans="1:117" s="100" customFormat="1" ht="15.6">
      <c r="A116" s="89"/>
      <c r="B116" s="99" t="s">
        <v>109</v>
      </c>
      <c r="C116" s="82"/>
      <c r="D116" s="143">
        <f>+D114/D16</f>
        <v>0.17312372532477449</v>
      </c>
      <c r="E116" s="144"/>
      <c r="F116" s="145">
        <f>+F114/F16</f>
        <v>-0.22542903910414278</v>
      </c>
      <c r="G116" s="144"/>
      <c r="H116" s="145">
        <f>+H114/H16</f>
        <v>0.14126090446606518</v>
      </c>
      <c r="I116" s="146"/>
      <c r="J116" s="145">
        <f>+J114/J16</f>
        <v>-0.34097466782894625</v>
      </c>
      <c r="K116" s="144"/>
      <c r="L116" s="145">
        <f>+L114/L16</f>
        <v>2.1660144466811408E-2</v>
      </c>
      <c r="M116" s="144"/>
      <c r="N116" s="145">
        <f>+N114/N16</f>
        <v>-0.12730944139562531</v>
      </c>
      <c r="O116" s="146"/>
      <c r="P116" s="203">
        <f>+P102/P16</f>
        <v>2.1679266707951114E-2</v>
      </c>
      <c r="Q116" s="204">
        <f>+Q102/Q16</f>
        <v>-9.644471069136339E-3</v>
      </c>
      <c r="R116" s="205">
        <f>+R102/R16</f>
        <v>1.1465841815137446E-2</v>
      </c>
      <c r="S116" s="79"/>
      <c r="T116" s="143">
        <f>+T102/T16</f>
        <v>0.13120433734125861</v>
      </c>
      <c r="U116" s="144"/>
      <c r="V116" s="145">
        <f>+V102/V16</f>
        <v>-1.7449774686100362E-2</v>
      </c>
      <c r="W116" s="144"/>
      <c r="X116" s="145">
        <f>+X102/X16</f>
        <v>0.11226632069338667</v>
      </c>
      <c r="Y116" s="146"/>
      <c r="Z116" s="145">
        <f>+Z102/Z16</f>
        <v>9.612652105294156E-2</v>
      </c>
      <c r="AA116" s="144"/>
      <c r="AB116" s="145">
        <f>+AB102/AB16</f>
        <v>8.2339968459965479E-4</v>
      </c>
      <c r="AC116" s="144"/>
      <c r="AD116" s="145">
        <f>+AD102/AD16</f>
        <v>6.3473922588862808E-2</v>
      </c>
      <c r="AE116" s="146"/>
      <c r="AF116" s="203">
        <f>+AF102/AF16</f>
        <v>0.11805913044290296</v>
      </c>
      <c r="AG116" s="204">
        <f>+AG102/AG16</f>
        <v>-4.9968518504214816E-3</v>
      </c>
      <c r="AH116" s="205">
        <f>+AH102/AH16</f>
        <v>9.0647741059086392E-2</v>
      </c>
      <c r="AI116" s="81"/>
      <c r="AJ116" s="143">
        <f>+AJ102/AJ16</f>
        <v>7.3147983195419722E-2</v>
      </c>
      <c r="AK116" s="144"/>
      <c r="AL116" s="145">
        <f>+AL102/AL16</f>
        <v>1.2465864116040514E-2</v>
      </c>
      <c r="AM116" s="144"/>
      <c r="AN116" s="145">
        <f>+AN102/AN16</f>
        <v>6.3202973777160068E-2</v>
      </c>
      <c r="AO116" s="146"/>
      <c r="AP116" s="145">
        <f>+AP102/AP16</f>
        <v>8.9090138758162157E-2</v>
      </c>
      <c r="AQ116" s="144"/>
      <c r="AR116" s="145">
        <f>+AR102/AR16</f>
        <v>1.9036432434001119E-2</v>
      </c>
      <c r="AS116" s="144"/>
      <c r="AT116" s="145">
        <f>+AT102/AT16</f>
        <v>4.5344524469219057E-2</v>
      </c>
      <c r="AU116" s="146"/>
      <c r="AV116" s="203">
        <f>+AV102/AV16</f>
        <v>7.6782502606574807E-2</v>
      </c>
      <c r="AW116" s="204">
        <f>+AW102/AW16</f>
        <v>1.7161898727516951E-2</v>
      </c>
      <c r="AX116" s="205">
        <f>+AX102/AX16</f>
        <v>5.611901684944319E-2</v>
      </c>
      <c r="AY116" s="81"/>
      <c r="AZ116" s="143">
        <f>+AZ102/AZ16</f>
        <v>1.148885706713975E-2</v>
      </c>
      <c r="BA116" s="144"/>
      <c r="BB116" s="145">
        <f>+BB102/BB16</f>
        <v>5.7657483363659561E-3</v>
      </c>
      <c r="BC116" s="144"/>
      <c r="BD116" s="145">
        <f>+BD102/BD16</f>
        <v>1.0718948018832899E-2</v>
      </c>
      <c r="BE116" s="146"/>
      <c r="BF116" s="145">
        <f>+BF102/BF16</f>
        <v>7.7113889913204364E-2</v>
      </c>
      <c r="BG116" s="144"/>
      <c r="BH116" s="145">
        <f>+BH102/BH16</f>
        <v>-3.8460197838907197E-3</v>
      </c>
      <c r="BI116" s="144"/>
      <c r="BJ116" s="145">
        <f>+BJ102/BJ16</f>
        <v>4.3779505782174502E-2</v>
      </c>
      <c r="BK116" s="146"/>
      <c r="BL116" s="203">
        <f>+BL102/BL16</f>
        <v>3.9004149675464402E-2</v>
      </c>
      <c r="BM116" s="204">
        <f>+BM102/BM16</f>
        <v>-1.5850399039079954E-3</v>
      </c>
      <c r="BN116" s="205">
        <f>+BN102/BN16</f>
        <v>2.7748115321431274E-2</v>
      </c>
      <c r="BO116" s="81"/>
      <c r="BP116" s="309">
        <f>+BP102/BP16</f>
        <v>8.6168314396950801E-2</v>
      </c>
      <c r="BQ116" s="144"/>
      <c r="BR116" s="145">
        <f>+BR102/BR16</f>
        <v>-0.31992786862203104</v>
      </c>
      <c r="BS116" s="144"/>
      <c r="BT116" s="145">
        <f>+BT102/BT16</f>
        <v>4.4066102988936963E-2</v>
      </c>
      <c r="BU116" s="146"/>
      <c r="BV116" s="145">
        <f>+BV102/BV16</f>
        <v>5.6796167252702569E-2</v>
      </c>
      <c r="BW116" s="144"/>
      <c r="BX116" s="145">
        <f>+BX102/BX16</f>
        <v>-9.8857581121508081E-2</v>
      </c>
      <c r="BY116" s="144"/>
      <c r="BZ116" s="145">
        <f>+BZ102/BZ16</f>
        <v>-2.029221293921538E-2</v>
      </c>
      <c r="CA116" s="146"/>
      <c r="CB116" s="203">
        <f>+CB102/CB16</f>
        <v>6.9728140096193547E-2</v>
      </c>
      <c r="CC116" s="204">
        <f>+CC102/CC16</f>
        <v>-0.11761744062844794</v>
      </c>
      <c r="CD116" s="205">
        <f>+CD102/CD16</f>
        <v>-5.3548653363841964E-4</v>
      </c>
      <c r="CE116" s="81"/>
      <c r="CF116" s="83">
        <f>+CF102/CF16</f>
        <v>-3.7934389538581081E-2</v>
      </c>
      <c r="CG116" s="144"/>
      <c r="CH116" s="145">
        <f>+CH102/CH16</f>
        <v>0.20401145702396728</v>
      </c>
      <c r="CI116" s="144"/>
      <c r="CJ116" s="145">
        <f>+CJ102/CJ16</f>
        <v>-4.5787981955546127E-3</v>
      </c>
      <c r="CK116" s="146"/>
      <c r="CL116" s="145">
        <f>+CL102/CL16</f>
        <v>9.9450659387506246E-2</v>
      </c>
      <c r="CM116" s="144"/>
      <c r="CN116" s="145">
        <f>+CN102/CN16</f>
        <v>5.9599549032798215E-3</v>
      </c>
      <c r="CO116" s="144"/>
      <c r="CP116" s="145">
        <f>+CP102/CP16</f>
        <v>6.273366148707156E-2</v>
      </c>
      <c r="CQ116" s="146"/>
      <c r="CR116" s="203">
        <f>+CR102/CR16</f>
        <v>1.4242355578548065E-2</v>
      </c>
      <c r="CS116" s="204">
        <f>+CS102/CS16</f>
        <v>6.292841358722083E-2</v>
      </c>
      <c r="CT116" s="205">
        <f>+CT102/CT16</f>
        <v>2.6725078433983997E-2</v>
      </c>
      <c r="CU116" s="81"/>
      <c r="CV116" s="147">
        <f>+CV102/CV16</f>
        <v>7.648875962923965E-2</v>
      </c>
      <c r="CW116" s="145"/>
      <c r="CX116" s="145">
        <f>+CX102/CX16</f>
        <v>-1.0685962978090014E-2</v>
      </c>
      <c r="CY116" s="145"/>
      <c r="CZ116" s="247">
        <f>+CZ102/CZ16</f>
        <v>6.5593034798996155E-2</v>
      </c>
      <c r="DA116" s="146"/>
      <c r="DB116" s="148">
        <f>+DB102/DB16</f>
        <v>3.9926077845387577E-2</v>
      </c>
      <c r="DC116" s="144"/>
      <c r="DD116" s="144">
        <f>+DD102/DD16</f>
        <v>-1.9388123871625012E-2</v>
      </c>
      <c r="DE116" s="144"/>
      <c r="DF116" s="251">
        <f>+DF102/DF16</f>
        <v>1.3142224568492178E-2</v>
      </c>
      <c r="DG116" s="146"/>
      <c r="DH116" s="231"/>
      <c r="DI116" s="239" t="s">
        <v>109</v>
      </c>
      <c r="DJ116" s="263">
        <f>+DJ102/DJ16</f>
        <v>6.5593034798995531E-2</v>
      </c>
      <c r="DK116" s="251">
        <f>+DK102/DK16</f>
        <v>1.3142224568492178E-2</v>
      </c>
      <c r="DL116" s="264">
        <f>+DL102/DL16</f>
        <v>3.9189170221152432E-2</v>
      </c>
      <c r="DM116"/>
    </row>
    <row r="117" spans="1:117" s="100" customFormat="1" ht="5.25" customHeight="1">
      <c r="A117" s="89"/>
      <c r="B117" s="99"/>
      <c r="C117" s="82"/>
      <c r="D117" s="149"/>
      <c r="E117" s="144"/>
      <c r="F117" s="144"/>
      <c r="G117" s="144"/>
      <c r="H117" s="144"/>
      <c r="I117" s="146"/>
      <c r="J117" s="144"/>
      <c r="K117" s="144"/>
      <c r="L117" s="144"/>
      <c r="M117" s="144"/>
      <c r="N117" s="144"/>
      <c r="O117" s="146"/>
      <c r="P117" s="203"/>
      <c r="Q117" s="204"/>
      <c r="R117" s="205"/>
      <c r="S117" s="79"/>
      <c r="T117" s="149"/>
      <c r="U117" s="144"/>
      <c r="V117" s="144"/>
      <c r="W117" s="144"/>
      <c r="X117" s="144"/>
      <c r="Y117" s="146"/>
      <c r="Z117" s="144"/>
      <c r="AA117" s="144"/>
      <c r="AB117" s="144"/>
      <c r="AC117" s="144"/>
      <c r="AD117" s="144"/>
      <c r="AE117" s="146"/>
      <c r="AF117" s="203"/>
      <c r="AG117" s="204"/>
      <c r="AH117" s="205"/>
      <c r="AI117" s="81"/>
      <c r="AJ117" s="149"/>
      <c r="AK117" s="144"/>
      <c r="AL117" s="144"/>
      <c r="AM117" s="144"/>
      <c r="AN117" s="144"/>
      <c r="AO117" s="146"/>
      <c r="AP117" s="144"/>
      <c r="AQ117" s="144"/>
      <c r="AR117" s="144"/>
      <c r="AS117" s="144"/>
      <c r="AT117" s="144"/>
      <c r="AU117" s="146"/>
      <c r="AV117" s="203"/>
      <c r="AW117" s="204"/>
      <c r="AX117" s="205"/>
      <c r="AY117" s="81"/>
      <c r="AZ117" s="149"/>
      <c r="BA117" s="144"/>
      <c r="BB117" s="144"/>
      <c r="BC117" s="144"/>
      <c r="BD117" s="144"/>
      <c r="BE117" s="146"/>
      <c r="BF117" s="144"/>
      <c r="BG117" s="144"/>
      <c r="BH117" s="144"/>
      <c r="BI117" s="144"/>
      <c r="BJ117" s="144"/>
      <c r="BK117" s="146"/>
      <c r="BL117" s="203"/>
      <c r="BM117" s="204"/>
      <c r="BN117" s="205"/>
      <c r="BO117" s="81"/>
      <c r="BP117" s="309"/>
      <c r="BQ117" s="144"/>
      <c r="BR117" s="144"/>
      <c r="BS117" s="144"/>
      <c r="BT117" s="144"/>
      <c r="BU117" s="146"/>
      <c r="BV117" s="144"/>
      <c r="BW117" s="144"/>
      <c r="BX117" s="144"/>
      <c r="BY117" s="144"/>
      <c r="BZ117" s="144"/>
      <c r="CA117" s="146"/>
      <c r="CB117" s="203"/>
      <c r="CC117" s="204"/>
      <c r="CD117" s="205"/>
      <c r="CE117" s="81"/>
      <c r="CF117" s="83"/>
      <c r="CG117" s="144"/>
      <c r="CH117" s="144"/>
      <c r="CI117" s="144"/>
      <c r="CJ117" s="144"/>
      <c r="CK117" s="146"/>
      <c r="CL117" s="144"/>
      <c r="CM117" s="144"/>
      <c r="CN117" s="144"/>
      <c r="CO117" s="144"/>
      <c r="CP117" s="144"/>
      <c r="CQ117" s="146"/>
      <c r="CR117" s="203"/>
      <c r="CS117" s="204"/>
      <c r="CT117" s="205"/>
      <c r="CU117" s="81"/>
      <c r="CV117" s="148"/>
      <c r="CW117" s="144"/>
      <c r="CX117" s="144"/>
      <c r="CY117" s="144"/>
      <c r="CZ117" s="144"/>
      <c r="DA117" s="146"/>
      <c r="DB117" s="148"/>
      <c r="DC117" s="144"/>
      <c r="DD117" s="144"/>
      <c r="DE117" s="144"/>
      <c r="DF117" s="144"/>
      <c r="DG117" s="146"/>
      <c r="DH117" s="231"/>
      <c r="DI117" s="239"/>
      <c r="DJ117" s="263"/>
      <c r="DK117" s="251"/>
      <c r="DL117" s="264"/>
      <c r="DM117"/>
    </row>
    <row r="118" spans="1:117" s="100" customFormat="1" ht="15.6">
      <c r="A118" s="89"/>
      <c r="B118" s="99" t="s">
        <v>110</v>
      </c>
      <c r="C118" s="82"/>
      <c r="D118" s="143">
        <f>+D63/D16</f>
        <v>0.80846306016050951</v>
      </c>
      <c r="E118" s="144"/>
      <c r="F118" s="145">
        <f>+F63/F16</f>
        <v>1.222382203931178</v>
      </c>
      <c r="G118" s="144"/>
      <c r="H118" s="145">
        <f>+H63/H16</f>
        <v>0.84155436626863056</v>
      </c>
      <c r="I118" s="146"/>
      <c r="J118" s="145">
        <f>+J63/J16</f>
        <v>1.1091000240547129</v>
      </c>
      <c r="K118" s="144"/>
      <c r="L118" s="145">
        <f>+L63/L16</f>
        <v>0.7910566682978083</v>
      </c>
      <c r="M118" s="144"/>
      <c r="N118" s="145">
        <f>+N63/N16</f>
        <v>0.92170818157492995</v>
      </c>
      <c r="O118" s="146"/>
      <c r="P118" s="203">
        <f>+P63/P16</f>
        <v>0.89702548876072719</v>
      </c>
      <c r="Q118" s="204">
        <f>+Q63/Q16</f>
        <v>0.84570284855021904</v>
      </c>
      <c r="R118" s="205">
        <f>+R63/R16</f>
        <v>0.88029121730113313</v>
      </c>
      <c r="S118" s="79"/>
      <c r="T118" s="143">
        <f>+T63/T16</f>
        <v>0.81364572299283799</v>
      </c>
      <c r="U118" s="144"/>
      <c r="V118" s="145">
        <f>+V63/V16</f>
        <v>0.93331389993174974</v>
      </c>
      <c r="W118" s="144"/>
      <c r="X118" s="145">
        <f>+X63/X16</f>
        <v>0.82889103236357708</v>
      </c>
      <c r="Y118" s="146"/>
      <c r="Z118" s="145">
        <f>+Z63/Z16</f>
        <v>0.80089710965331362</v>
      </c>
      <c r="AA118" s="144"/>
      <c r="AB118" s="145">
        <f>+AB63/AB16</f>
        <v>0.90708045608693633</v>
      </c>
      <c r="AC118" s="144"/>
      <c r="AD118" s="145">
        <f>+AD63/AD16</f>
        <v>0.83727747290782695</v>
      </c>
      <c r="AE118" s="146"/>
      <c r="AF118" s="203">
        <f>+AF63/AF16</f>
        <v>0.80886825455986144</v>
      </c>
      <c r="AG118" s="204">
        <f>+AG63/AG16</f>
        <v>0.91543616039474873</v>
      </c>
      <c r="AH118" s="205">
        <f>+AH63/AH16</f>
        <v>0.83260683523036394</v>
      </c>
      <c r="AI118" s="81"/>
      <c r="AJ118" s="143">
        <f>+AJ63/AJ16</f>
        <v>0.82918275842949563</v>
      </c>
      <c r="AK118" s="144"/>
      <c r="AL118" s="145">
        <f>+AL63/AL16</f>
        <v>0.90250729757441372</v>
      </c>
      <c r="AM118" s="144"/>
      <c r="AN118" s="145">
        <f>+AN63/AN16</f>
        <v>0.84119969593017618</v>
      </c>
      <c r="AO118" s="146"/>
      <c r="AP118" s="145">
        <f>+AP63/AP16</f>
        <v>0.82415961217706746</v>
      </c>
      <c r="AQ118" s="144"/>
      <c r="AR118" s="145">
        <f>+AR63/AR16</f>
        <v>0.89880785380192263</v>
      </c>
      <c r="AS118" s="144"/>
      <c r="AT118" s="145">
        <f>+AT63/AT16</f>
        <v>0.87077432190217574</v>
      </c>
      <c r="AU118" s="146"/>
      <c r="AV118" s="203">
        <f>+AV63/AV16</f>
        <v>0.82803757310699211</v>
      </c>
      <c r="AW118" s="204">
        <f>+AW63/AW16</f>
        <v>0.89986327727690896</v>
      </c>
      <c r="AX118" s="205">
        <f>+AX63/AX16</f>
        <v>0.85293113872940196</v>
      </c>
      <c r="AY118" s="81"/>
      <c r="AZ118" s="143">
        <f>+AZ63/AZ16</f>
        <v>0.91248941619647739</v>
      </c>
      <c r="BA118" s="144"/>
      <c r="BB118" s="145">
        <f>+BB63/BB16</f>
        <v>0.91266629366036389</v>
      </c>
      <c r="BC118" s="144"/>
      <c r="BD118" s="145">
        <f>+BD63/BD16</f>
        <v>0.9125132108798033</v>
      </c>
      <c r="BE118" s="146"/>
      <c r="BF118" s="145">
        <f>+BF63/BF16</f>
        <v>0.85509884363932998</v>
      </c>
      <c r="BG118" s="144"/>
      <c r="BH118" s="145">
        <f>+BH63/BH16</f>
        <v>0.93251026155521222</v>
      </c>
      <c r="BI118" s="144"/>
      <c r="BJ118" s="145">
        <f>+BJ63/BJ16</f>
        <v>0.88697217391588656</v>
      </c>
      <c r="BK118" s="146"/>
      <c r="BL118" s="203">
        <f>+BL63/BL16</f>
        <v>0.88842667171643563</v>
      </c>
      <c r="BM118" s="204">
        <f>+BM63/BM16</f>
        <v>0.92784235742062127</v>
      </c>
      <c r="BN118" s="205">
        <f>+BN63/BN16</f>
        <v>0.8993572745930094</v>
      </c>
      <c r="BO118" s="81"/>
      <c r="BP118" s="309">
        <f>+BP63/BP16</f>
        <v>0.83690064129186958</v>
      </c>
      <c r="BQ118" s="144"/>
      <c r="BR118" s="145">
        <f>+BR63/BR16</f>
        <v>1.2428958605981832</v>
      </c>
      <c r="BS118" s="144"/>
      <c r="BT118" s="145">
        <f>+BT63/BT16</f>
        <v>0.8789923852398257</v>
      </c>
      <c r="BU118" s="146"/>
      <c r="BV118" s="145">
        <f>+BV63/BV16</f>
        <v>0.79579356532294454</v>
      </c>
      <c r="BW118" s="144"/>
      <c r="BX118" s="145">
        <f>+BX63/BX16</f>
        <v>0.97720878194761607</v>
      </c>
      <c r="BY118" s="144"/>
      <c r="BZ118" s="145">
        <f>+BZ63/BZ16</f>
        <v>0.88564045521691726</v>
      </c>
      <c r="CA118" s="146"/>
      <c r="CB118" s="203">
        <f>+CB63/CB16</f>
        <v>0.81389219418704373</v>
      </c>
      <c r="CC118" s="204">
        <f>+CC63/CC16</f>
        <v>0.99975478903272519</v>
      </c>
      <c r="CD118" s="205">
        <f>+CD63/CD16</f>
        <v>0.88359962960225757</v>
      </c>
      <c r="CE118" s="81"/>
      <c r="CF118" s="83">
        <f>+CF63/CF16</f>
        <v>0.91731183873757216</v>
      </c>
      <c r="CG118" s="144"/>
      <c r="CH118" s="145">
        <f>+CH63/CH16</f>
        <v>0.70766271611761433</v>
      </c>
      <c r="CI118" s="144"/>
      <c r="CJ118" s="145">
        <f>+CJ63/CJ16</f>
        <v>0.88840879882641799</v>
      </c>
      <c r="CK118" s="146"/>
      <c r="CL118" s="145">
        <f>+CL63/CL16</f>
        <v>0.79220012154587283</v>
      </c>
      <c r="CM118" s="144"/>
      <c r="CN118" s="145">
        <f>+CN63/CN16</f>
        <v>0.89341303270893424</v>
      </c>
      <c r="CO118" s="144"/>
      <c r="CP118" s="145">
        <f>+CP63/CP16</f>
        <v>0.83194989418019927</v>
      </c>
      <c r="CQ118" s="146"/>
      <c r="CR118" s="203">
        <f>+CR63/CR16</f>
        <v>0.86979631772487709</v>
      </c>
      <c r="CS118" s="204">
        <f>+CS63/CS16</f>
        <v>0.83998294445939792</v>
      </c>
      <c r="CT118" s="205">
        <f>+CT63/CT16</f>
        <v>0.86215240299692053</v>
      </c>
      <c r="CU118" s="81"/>
      <c r="CV118" s="147">
        <f>+CV63/CV16</f>
        <v>0.85211823812255649</v>
      </c>
      <c r="CW118" s="145"/>
      <c r="CX118" s="145">
        <f>+CX63/CX16</f>
        <v>0.93428904605803975</v>
      </c>
      <c r="CY118" s="145"/>
      <c r="CZ118" s="145">
        <f>+CZ63/CZ16</f>
        <v>0.86238853764936607</v>
      </c>
      <c r="DA118" s="146"/>
      <c r="DB118" s="148">
        <f>+DB63/DB16</f>
        <v>0.8410772216480461</v>
      </c>
      <c r="DC118" s="144"/>
      <c r="DD118" s="144">
        <f>+DD63/DD16</f>
        <v>0.90609986505980245</v>
      </c>
      <c r="DE118" s="144"/>
      <c r="DF118" s="144">
        <f>+DF63/DF16</f>
        <v>0.87043877234589284</v>
      </c>
      <c r="DG118" s="146"/>
      <c r="DH118" s="231"/>
      <c r="DI118" s="239" t="s">
        <v>110</v>
      </c>
      <c r="DJ118" s="263">
        <f>+DJ63/DJ16</f>
        <v>0.86238853764936674</v>
      </c>
      <c r="DK118" s="251">
        <f>+DK63/DK16</f>
        <v>0.87043877234589284</v>
      </c>
      <c r="DL118" s="264">
        <f>+DL63/DL16</f>
        <v>0.8664410452429161</v>
      </c>
      <c r="DM118"/>
    </row>
    <row r="119" spans="1:117" s="100" customFormat="1" ht="4.5" customHeight="1">
      <c r="A119" s="89"/>
      <c r="B119" s="99"/>
      <c r="C119" s="82"/>
      <c r="D119" s="149"/>
      <c r="E119" s="144"/>
      <c r="F119" s="144"/>
      <c r="G119" s="144"/>
      <c r="H119" s="144"/>
      <c r="I119" s="146"/>
      <c r="J119" s="144"/>
      <c r="K119" s="144"/>
      <c r="L119" s="144"/>
      <c r="M119" s="144"/>
      <c r="N119" s="144"/>
      <c r="O119" s="146"/>
      <c r="P119" s="203"/>
      <c r="Q119" s="204"/>
      <c r="R119" s="205"/>
      <c r="S119" s="79"/>
      <c r="T119" s="149"/>
      <c r="U119" s="144"/>
      <c r="V119" s="144"/>
      <c r="W119" s="144"/>
      <c r="X119" s="144"/>
      <c r="Y119" s="146"/>
      <c r="Z119" s="144"/>
      <c r="AA119" s="144"/>
      <c r="AB119" s="144"/>
      <c r="AC119" s="144"/>
      <c r="AD119" s="144"/>
      <c r="AE119" s="146"/>
      <c r="AF119" s="203"/>
      <c r="AG119" s="204"/>
      <c r="AH119" s="205"/>
      <c r="AI119" s="81"/>
      <c r="AJ119" s="149"/>
      <c r="AK119" s="144"/>
      <c r="AL119" s="144"/>
      <c r="AM119" s="144"/>
      <c r="AN119" s="144"/>
      <c r="AO119" s="146"/>
      <c r="AP119" s="144"/>
      <c r="AQ119" s="144"/>
      <c r="AR119" s="144"/>
      <c r="AS119" s="144"/>
      <c r="AT119" s="144"/>
      <c r="AU119" s="146"/>
      <c r="AV119" s="203"/>
      <c r="AW119" s="204"/>
      <c r="AX119" s="205"/>
      <c r="AY119" s="81"/>
      <c r="AZ119" s="149"/>
      <c r="BA119" s="144"/>
      <c r="BB119" s="144"/>
      <c r="BC119" s="144"/>
      <c r="BD119" s="144"/>
      <c r="BE119" s="146"/>
      <c r="BF119" s="144"/>
      <c r="BG119" s="144"/>
      <c r="BH119" s="144"/>
      <c r="BI119" s="144"/>
      <c r="BJ119" s="144"/>
      <c r="BK119" s="146"/>
      <c r="BL119" s="203"/>
      <c r="BM119" s="204"/>
      <c r="BN119" s="205"/>
      <c r="BO119" s="81"/>
      <c r="BP119" s="309"/>
      <c r="BQ119" s="144"/>
      <c r="BR119" s="144"/>
      <c r="BS119" s="144"/>
      <c r="BT119" s="144"/>
      <c r="BU119" s="146"/>
      <c r="BV119" s="144"/>
      <c r="BW119" s="144"/>
      <c r="BX119" s="144"/>
      <c r="BY119" s="144"/>
      <c r="BZ119" s="144"/>
      <c r="CA119" s="146"/>
      <c r="CB119" s="203"/>
      <c r="CC119" s="204"/>
      <c r="CD119" s="205"/>
      <c r="CE119" s="81"/>
      <c r="CF119" s="83"/>
      <c r="CG119" s="144"/>
      <c r="CH119" s="144"/>
      <c r="CI119" s="144"/>
      <c r="CJ119" s="144"/>
      <c r="CK119" s="146"/>
      <c r="CL119" s="144"/>
      <c r="CM119" s="144"/>
      <c r="CN119" s="144"/>
      <c r="CO119" s="144"/>
      <c r="CP119" s="144"/>
      <c r="CQ119" s="146"/>
      <c r="CR119" s="203"/>
      <c r="CS119" s="204"/>
      <c r="CT119" s="205"/>
      <c r="CU119" s="81"/>
      <c r="CV119" s="148"/>
      <c r="CW119" s="144"/>
      <c r="CX119" s="144"/>
      <c r="CY119" s="144"/>
      <c r="CZ119" s="144"/>
      <c r="DA119" s="146"/>
      <c r="DB119" s="148"/>
      <c r="DC119" s="144"/>
      <c r="DD119" s="144"/>
      <c r="DE119" s="144"/>
      <c r="DF119" s="144"/>
      <c r="DG119" s="146"/>
      <c r="DH119" s="231"/>
      <c r="DI119" s="239"/>
      <c r="DJ119" s="263"/>
      <c r="DK119" s="251"/>
      <c r="DL119" s="264"/>
      <c r="DM119"/>
    </row>
    <row r="120" spans="1:117" s="100" customFormat="1" ht="15.6">
      <c r="A120" s="89"/>
      <c r="B120" s="99" t="s">
        <v>111</v>
      </c>
      <c r="C120" s="82"/>
      <c r="D120" s="143">
        <f>+D95/D16</f>
        <v>-1.1593703565511633E-2</v>
      </c>
      <c r="E120" s="144"/>
      <c r="F120" s="145">
        <f>+F95/F16</f>
        <v>-3.2685018528485071E-2</v>
      </c>
      <c r="G120" s="144"/>
      <c r="H120" s="145">
        <f>+H95/H16</f>
        <v>-1.3279876264132308E-2</v>
      </c>
      <c r="I120" s="146"/>
      <c r="J120" s="145">
        <f>+J95/J16</f>
        <v>0.22763264016835927</v>
      </c>
      <c r="K120" s="144"/>
      <c r="L120" s="145">
        <f>+L95/L16</f>
        <v>0.18371514684458992</v>
      </c>
      <c r="M120" s="144"/>
      <c r="N120" s="145">
        <f>+N95/N16</f>
        <v>0.20175635681872342</v>
      </c>
      <c r="O120" s="146"/>
      <c r="P120" s="203">
        <f>+P95/P16</f>
        <v>5.8878222813035085E-2</v>
      </c>
      <c r="Q120" s="204">
        <f>+Q95/Q16</f>
        <v>0.15629863317524789</v>
      </c>
      <c r="R120" s="205">
        <f>+R95/R16</f>
        <v>9.0643143441037591E-2</v>
      </c>
      <c r="S120" s="79"/>
      <c r="T120" s="143">
        <f>+T95/T16</f>
        <v>2.9641661209549908E-2</v>
      </c>
      <c r="U120" s="144"/>
      <c r="V120" s="145">
        <f>+V95/V16</f>
        <v>5.0532736269702151E-2</v>
      </c>
      <c r="W120" s="144"/>
      <c r="X120" s="145">
        <f>+X95/X16</f>
        <v>3.2303111484186721E-2</v>
      </c>
      <c r="Y120" s="146"/>
      <c r="Z120" s="145">
        <f>+Z95/Z16</f>
        <v>7.896257990401398E-2</v>
      </c>
      <c r="AA120" s="144"/>
      <c r="AB120" s="145">
        <f>+AB95/AB16</f>
        <v>7.6199178039705925E-2</v>
      </c>
      <c r="AC120" s="144"/>
      <c r="AD120" s="145">
        <f>+AD95/AD16</f>
        <v>7.8015787709019707E-2</v>
      </c>
      <c r="AE120" s="146"/>
      <c r="AF120" s="203">
        <f>+AF95/AF16</f>
        <v>4.812438759499027E-2</v>
      </c>
      <c r="AG120" s="204">
        <f>+AG95/AG16</f>
        <v>6.8024071510326675E-2</v>
      </c>
      <c r="AH120" s="205">
        <f>+AH95/AH16</f>
        <v>5.2557150425796173E-2</v>
      </c>
      <c r="AI120" s="81"/>
      <c r="AJ120" s="143">
        <f>+AJ95/AJ16</f>
        <v>7.3139828155136893E-2</v>
      </c>
      <c r="AK120" s="144"/>
      <c r="AL120" s="145">
        <f>+AL95/AL16</f>
        <v>6.2392356637438091E-2</v>
      </c>
      <c r="AM120" s="144"/>
      <c r="AN120" s="145">
        <f>+AN95/AN16</f>
        <v>7.1378457473170828E-2</v>
      </c>
      <c r="AO120" s="146"/>
      <c r="AP120" s="145">
        <f>+AP95/AP16</f>
        <v>7.6325116471091872E-2</v>
      </c>
      <c r="AQ120" s="144"/>
      <c r="AR120" s="145">
        <f>+AR95/AR16</f>
        <v>7.1498445507847536E-2</v>
      </c>
      <c r="AS120" s="144"/>
      <c r="AT120" s="145">
        <f>+AT95/AT16</f>
        <v>7.3311062007211131E-2</v>
      </c>
      <c r="AU120" s="146"/>
      <c r="AV120" s="203">
        <f>+AV95/AV16</f>
        <v>7.3866015537320001E-2</v>
      </c>
      <c r="AW120" s="204">
        <f>+AW95/AW16</f>
        <v>6.8900546864108764E-2</v>
      </c>
      <c r="AX120" s="205">
        <f>+AX95/AX16</f>
        <v>7.2145068674478452E-2</v>
      </c>
      <c r="AY120" s="81"/>
      <c r="AZ120" s="143">
        <f>+AZ95/AZ16</f>
        <v>4.9195249142035567E-2</v>
      </c>
      <c r="BA120" s="144"/>
      <c r="BB120" s="145">
        <f>+BB95/BB16</f>
        <v>5.3954822880765911E-2</v>
      </c>
      <c r="BC120" s="144"/>
      <c r="BD120" s="145">
        <f>+BD95/BD16</f>
        <v>4.983553732454523E-2</v>
      </c>
      <c r="BE120" s="146"/>
      <c r="BF120" s="145">
        <f>+BF95/BF16</f>
        <v>5.2933178940650985E-2</v>
      </c>
      <c r="BG120" s="144"/>
      <c r="BH120" s="145">
        <f>+BH95/BH16</f>
        <v>5.5949806968212612E-2</v>
      </c>
      <c r="BI120" s="144"/>
      <c r="BJ120" s="145">
        <f>+BJ95/BJ16</f>
        <v>5.4175243535675835E-2</v>
      </c>
      <c r="BK120" s="146"/>
      <c r="BL120" s="203">
        <f>+BL95/BL16</f>
        <v>5.0762489990501633E-2</v>
      </c>
      <c r="BM120" s="204">
        <f>+BM95/BM16</f>
        <v>5.548052610061692E-2</v>
      </c>
      <c r="BN120" s="205">
        <f>+BN95/BN16</f>
        <v>5.2070877201218835E-2</v>
      </c>
      <c r="BO120" s="81"/>
      <c r="BP120" s="309">
        <f>+BP95/BP16</f>
        <v>6.6960709947255337E-2</v>
      </c>
      <c r="BQ120" s="144"/>
      <c r="BR120" s="145">
        <f>+BR95/BR16</f>
        <v>6.5479058359282735E-2</v>
      </c>
      <c r="BS120" s="144"/>
      <c r="BT120" s="145">
        <f>+BT95/BT16</f>
        <v>6.680709902698985E-2</v>
      </c>
      <c r="BU120" s="146"/>
      <c r="BV120" s="145">
        <f>+BV95/BV16</f>
        <v>0.1324332553898849</v>
      </c>
      <c r="BW120" s="144"/>
      <c r="BX120" s="145">
        <f>+BX95/BX16</f>
        <v>0.10757919203067824</v>
      </c>
      <c r="BY120" s="144"/>
      <c r="BZ120" s="145">
        <f>+BZ95/BZ16</f>
        <v>0.12012414298134631</v>
      </c>
      <c r="CA120" s="146"/>
      <c r="CB120" s="203">
        <f>+CB95/CB16</f>
        <v>0.10360699439166174</v>
      </c>
      <c r="CC120" s="204">
        <f>+CC95/CC16</f>
        <v>0.10400660612676341</v>
      </c>
      <c r="CD120" s="205">
        <f>+CD95/CD16</f>
        <v>0.10375686806171831</v>
      </c>
      <c r="CE120" s="81"/>
      <c r="CF120" s="83">
        <f>+CF95/CF16</f>
        <v>8.9339487711933924E-2</v>
      </c>
      <c r="CG120" s="144"/>
      <c r="CH120" s="145">
        <f>+CH95/CH16</f>
        <v>6.720870047593773E-2</v>
      </c>
      <c r="CI120" s="144"/>
      <c r="CJ120" s="145">
        <f>+CJ95/CJ16</f>
        <v>8.6288451682048975E-2</v>
      </c>
      <c r="CK120" s="146"/>
      <c r="CL120" s="145">
        <f>+CL95/CL16</f>
        <v>7.5041086016162023E-2</v>
      </c>
      <c r="CM120" s="144"/>
      <c r="CN120" s="145">
        <f>+CN95/CN16</f>
        <v>6.8037120734603385E-2</v>
      </c>
      <c r="CO120" s="144"/>
      <c r="CP120" s="145">
        <f>+CP95/CP16</f>
        <v>7.2290389249500112E-2</v>
      </c>
      <c r="CQ120" s="146"/>
      <c r="CR120" s="203">
        <f>+CR95/CR16</f>
        <v>8.3909172938279125E-2</v>
      </c>
      <c r="CS120" s="204">
        <f>+CS95/CS16</f>
        <v>6.7798830063876867E-2</v>
      </c>
      <c r="CT120" s="205">
        <f>+CT95/CT16</f>
        <v>7.9778607568386437E-2</v>
      </c>
      <c r="CU120" s="81"/>
      <c r="CV120" s="147">
        <f>+CV95/CV16</f>
        <v>4.571298173365735E-2</v>
      </c>
      <c r="CW120" s="145"/>
      <c r="CX120" s="145">
        <f>+CX95/CX16</f>
        <v>4.9656823227893936E-2</v>
      </c>
      <c r="CY120" s="145"/>
      <c r="CZ120" s="145">
        <f>+CZ95/CZ16</f>
        <v>4.6205911454682752E-2</v>
      </c>
      <c r="DA120" s="146"/>
      <c r="DB120" s="148">
        <f>+DB95/DB16</f>
        <v>9.9748882990285004E-2</v>
      </c>
      <c r="DC120" s="144"/>
      <c r="DD120" s="144">
        <f>+DD95/DD16</f>
        <v>9.8377688153360524E-2</v>
      </c>
      <c r="DE120" s="144"/>
      <c r="DF120" s="144">
        <f>+DF95/DF16</f>
        <v>9.9129707813630979E-2</v>
      </c>
      <c r="DG120" s="146"/>
      <c r="DH120" s="231"/>
      <c r="DI120" s="239" t="s">
        <v>111</v>
      </c>
      <c r="DJ120" s="263">
        <f>+DJ95/DJ16</f>
        <v>4.6205911454682752E-2</v>
      </c>
      <c r="DK120" s="251">
        <f>+DK95/DK16</f>
        <v>9.9129707813630979E-2</v>
      </c>
      <c r="DL120" s="264">
        <f>+DL95/DL16</f>
        <v>7.2847878392198959E-2</v>
      </c>
      <c r="DM120"/>
    </row>
    <row r="121" spans="1:117" s="100" customFormat="1" ht="5.25" customHeight="1">
      <c r="A121" s="89"/>
      <c r="B121" s="89"/>
      <c r="C121" s="82"/>
      <c r="D121" s="83"/>
      <c r="E121" s="84"/>
      <c r="F121" s="84"/>
      <c r="G121" s="84"/>
      <c r="H121" s="84"/>
      <c r="I121" s="85"/>
      <c r="J121" s="84"/>
      <c r="K121" s="84"/>
      <c r="L121" s="84"/>
      <c r="M121" s="84"/>
      <c r="N121" s="84"/>
      <c r="O121" s="85"/>
      <c r="P121" s="177"/>
      <c r="Q121" s="178"/>
      <c r="R121" s="179"/>
      <c r="S121" s="79"/>
      <c r="T121" s="83"/>
      <c r="U121" s="84"/>
      <c r="V121" s="84"/>
      <c r="W121" s="84"/>
      <c r="X121" s="84"/>
      <c r="Y121" s="85"/>
      <c r="Z121" s="84"/>
      <c r="AA121" s="84"/>
      <c r="AB121" s="84"/>
      <c r="AC121" s="84"/>
      <c r="AD121" s="84"/>
      <c r="AE121" s="85"/>
      <c r="AF121" s="177"/>
      <c r="AG121" s="178"/>
      <c r="AH121" s="179"/>
      <c r="AI121" s="81"/>
      <c r="AJ121" s="83"/>
      <c r="AK121" s="84"/>
      <c r="AL121" s="84"/>
      <c r="AM121" s="84"/>
      <c r="AN121" s="84"/>
      <c r="AO121" s="85"/>
      <c r="AP121" s="84"/>
      <c r="AQ121" s="84"/>
      <c r="AR121" s="84"/>
      <c r="AS121" s="84"/>
      <c r="AT121" s="84"/>
      <c r="AU121" s="85"/>
      <c r="AV121" s="177"/>
      <c r="AW121" s="178"/>
      <c r="AX121" s="179"/>
      <c r="AY121" s="81"/>
      <c r="AZ121" s="83"/>
      <c r="BA121" s="84"/>
      <c r="BB121" s="84"/>
      <c r="BC121" s="84"/>
      <c r="BD121" s="84"/>
      <c r="BE121" s="85"/>
      <c r="BF121" s="84"/>
      <c r="BG121" s="84"/>
      <c r="BH121" s="84"/>
      <c r="BI121" s="84"/>
      <c r="BJ121" s="84"/>
      <c r="BK121" s="85"/>
      <c r="BL121" s="177"/>
      <c r="BM121" s="178"/>
      <c r="BN121" s="179"/>
      <c r="BO121" s="81"/>
      <c r="BP121" s="309"/>
      <c r="BQ121" s="84"/>
      <c r="BR121" s="84"/>
      <c r="BS121" s="84"/>
      <c r="BT121" s="84"/>
      <c r="BU121" s="85"/>
      <c r="BV121" s="84"/>
      <c r="BW121" s="84"/>
      <c r="BX121" s="84"/>
      <c r="BY121" s="84"/>
      <c r="BZ121" s="84"/>
      <c r="CA121" s="85"/>
      <c r="CB121" s="177"/>
      <c r="CC121" s="178"/>
      <c r="CD121" s="179"/>
      <c r="CE121" s="81"/>
      <c r="CF121" s="83"/>
      <c r="CG121" s="84"/>
      <c r="CH121" s="84"/>
      <c r="CI121" s="84"/>
      <c r="CJ121" s="84"/>
      <c r="CK121" s="85"/>
      <c r="CL121" s="84"/>
      <c r="CM121" s="84"/>
      <c r="CN121" s="84"/>
      <c r="CO121" s="84"/>
      <c r="CP121" s="84"/>
      <c r="CQ121" s="85"/>
      <c r="CR121" s="177"/>
      <c r="CS121" s="178"/>
      <c r="CT121" s="179"/>
      <c r="CU121" s="81"/>
      <c r="CV121" s="86"/>
      <c r="CW121" s="84"/>
      <c r="CX121" s="84"/>
      <c r="CY121" s="84"/>
      <c r="CZ121" s="84"/>
      <c r="DA121" s="85"/>
      <c r="DB121" s="86"/>
      <c r="DC121" s="84"/>
      <c r="DD121" s="84"/>
      <c r="DE121" s="84"/>
      <c r="DF121" s="84"/>
      <c r="DG121" s="85"/>
      <c r="DH121" s="223"/>
      <c r="DI121" s="238"/>
      <c r="DJ121" s="263"/>
      <c r="DK121" s="251"/>
      <c r="DL121" s="264"/>
      <c r="DM121"/>
    </row>
    <row r="122" spans="1:117" s="100" customFormat="1" ht="15.6">
      <c r="A122" s="89"/>
      <c r="B122" s="99" t="s">
        <v>112</v>
      </c>
      <c r="C122" s="82"/>
      <c r="D122" s="143">
        <f>+D73/D16</f>
        <v>3.0006918080227752E-2</v>
      </c>
      <c r="E122" s="84"/>
      <c r="F122" s="145">
        <f>+F73/F16</f>
        <v>3.5731853701449989E-2</v>
      </c>
      <c r="G122" s="84"/>
      <c r="H122" s="145">
        <f>+H73/H16</f>
        <v>3.0464605529436705E-2</v>
      </c>
      <c r="I122" s="85"/>
      <c r="J122" s="145">
        <f>+J73/J16</f>
        <v>4.2420036058739598E-3</v>
      </c>
      <c r="K122" s="84"/>
      <c r="L122" s="145">
        <f>+L73/L16</f>
        <v>3.568040390790258E-3</v>
      </c>
      <c r="M122" s="84"/>
      <c r="N122" s="145">
        <f>+N73/N16</f>
        <v>3.8449030019718096E-3</v>
      </c>
      <c r="O122" s="85"/>
      <c r="P122" s="203">
        <f>+P73/P16</f>
        <v>2.2417021718286505E-2</v>
      </c>
      <c r="Q122" s="204">
        <f>+Q73/Q16</f>
        <v>7.642989343669318E-3</v>
      </c>
      <c r="R122" s="205">
        <f>+R73/R16</f>
        <v>1.7599797442691748E-2</v>
      </c>
      <c r="S122" s="79"/>
      <c r="T122" s="143">
        <f>+T73/T16</f>
        <v>2.550827845635352E-2</v>
      </c>
      <c r="U122" s="84"/>
      <c r="V122" s="145">
        <f>+V73/V16</f>
        <v>3.3603138484648458E-2</v>
      </c>
      <c r="W122" s="84"/>
      <c r="X122" s="145">
        <f>+X73/X16</f>
        <v>2.6539535458849548E-2</v>
      </c>
      <c r="Y122" s="85"/>
      <c r="Z122" s="145">
        <f>+Z73/Z16</f>
        <v>2.401378938973071E-2</v>
      </c>
      <c r="AA122" s="84"/>
      <c r="AB122" s="145">
        <f>+AB73/AB16</f>
        <v>1.5896966188758122E-2</v>
      </c>
      <c r="AC122" s="84"/>
      <c r="AD122" s="145">
        <f>+AD73/AD16</f>
        <v>2.1232816794290444E-2</v>
      </c>
      <c r="AE122" s="85"/>
      <c r="AF122" s="203">
        <f>+AF73/AF16</f>
        <v>2.4948227402245275E-2</v>
      </c>
      <c r="AG122" s="204">
        <f>+AG73/AG16</f>
        <v>2.1536619945346044E-2</v>
      </c>
      <c r="AH122" s="205">
        <f>+AH73/AH16</f>
        <v>2.4188273284753582E-2</v>
      </c>
      <c r="AI122" s="81"/>
      <c r="AJ122" s="143">
        <f>+AJ73/AJ16</f>
        <v>2.4529430219947766E-2</v>
      </c>
      <c r="AK122" s="84"/>
      <c r="AL122" s="145">
        <f>+AL73/AL16</f>
        <v>2.2634481672107687E-2</v>
      </c>
      <c r="AM122" s="84"/>
      <c r="AN122" s="145">
        <f>+AN73/AN16</f>
        <v>2.4218872819492858E-2</v>
      </c>
      <c r="AO122" s="85"/>
      <c r="AP122" s="145">
        <f>+AP73/AP16</f>
        <v>1.042513259367848E-2</v>
      </c>
      <c r="AQ122" s="84"/>
      <c r="AR122" s="145">
        <f>+AR73/AR16</f>
        <v>1.0657268256228626E-2</v>
      </c>
      <c r="AS122" s="84"/>
      <c r="AT122" s="145">
        <f>+AT73/AT16</f>
        <v>1.0570091621394115E-2</v>
      </c>
      <c r="AU122" s="85"/>
      <c r="AV122" s="203">
        <f>+AV73/AV16</f>
        <v>2.1313908749113125E-2</v>
      </c>
      <c r="AW122" s="204">
        <f>+AW73/AW16</f>
        <v>1.4074277131465203E-2</v>
      </c>
      <c r="AX122" s="205">
        <f>+AX73/AX16</f>
        <v>1.880477574667646E-2</v>
      </c>
      <c r="AY122" s="81"/>
      <c r="AZ122" s="143">
        <f>+AZ73/AZ16</f>
        <v>2.6826477594347316E-2</v>
      </c>
      <c r="BA122" s="84"/>
      <c r="BB122" s="145">
        <f>+BB73/BB16</f>
        <v>2.761313512250415E-2</v>
      </c>
      <c r="BC122" s="84"/>
      <c r="BD122" s="145">
        <f>+BD73/BD16</f>
        <v>2.6932303776818742E-2</v>
      </c>
      <c r="BE122" s="85"/>
      <c r="BF122" s="145">
        <f>+BF73/BF16</f>
        <v>1.4854087506814493E-2</v>
      </c>
      <c r="BG122" s="84"/>
      <c r="BH122" s="145">
        <f>+BH73/BH16</f>
        <v>1.5385951260465878E-2</v>
      </c>
      <c r="BI122" s="84"/>
      <c r="BJ122" s="145">
        <f>+BJ73/BJ16</f>
        <v>1.5073076766263023E-2</v>
      </c>
      <c r="BK122" s="85"/>
      <c r="BL122" s="203">
        <f>+BL73/BL16</f>
        <v>2.1806688617598241E-2</v>
      </c>
      <c r="BM122" s="204">
        <f>+BM73/BM16</f>
        <v>1.8262156382669738E-2</v>
      </c>
      <c r="BN122" s="205">
        <f>+BN73/BN16</f>
        <v>2.0823732884340408E-2</v>
      </c>
      <c r="BO122" s="81"/>
      <c r="BP122" s="309">
        <f>+BP73/BP16</f>
        <v>9.9703343639243689E-3</v>
      </c>
      <c r="BQ122" s="84"/>
      <c r="BR122" s="145">
        <f>+BR73/BR16</f>
        <v>1.1552949664565128E-2</v>
      </c>
      <c r="BS122" s="84"/>
      <c r="BT122" s="145">
        <f>+BT73/BT16</f>
        <v>1.0134412744247435E-2</v>
      </c>
      <c r="BU122" s="85"/>
      <c r="BV122" s="145">
        <f>+BV73/BV16</f>
        <v>1.497701203446785E-2</v>
      </c>
      <c r="BW122" s="84"/>
      <c r="BX122" s="145">
        <f>+BX73/BX16</f>
        <v>1.4069607143213848E-2</v>
      </c>
      <c r="BY122" s="84"/>
      <c r="BZ122" s="145">
        <f>+BZ73/BZ16</f>
        <v>1.4527614740951825E-2</v>
      </c>
      <c r="CA122" s="85"/>
      <c r="CB122" s="203">
        <f>+CB73/CB16</f>
        <v>1.2772671325100954E-2</v>
      </c>
      <c r="CC122" s="204">
        <f>+CC73/CC16</f>
        <v>1.3856045468959331E-2</v>
      </c>
      <c r="CD122" s="205">
        <f>+CD73/CD16</f>
        <v>1.3178988869662423E-2</v>
      </c>
      <c r="CE122" s="81"/>
      <c r="CF122" s="83">
        <f>+CF73/CF16</f>
        <v>3.1283063089074893E-2</v>
      </c>
      <c r="CG122" s="84"/>
      <c r="CH122" s="145">
        <f>+CH73/CH16</f>
        <v>2.1117126382480752E-2</v>
      </c>
      <c r="CI122" s="84"/>
      <c r="CJ122" s="145">
        <f>+CJ73/CJ16</f>
        <v>2.9881547687087777E-2</v>
      </c>
      <c r="CK122" s="85"/>
      <c r="CL122" s="145">
        <f>+CL73/CL16</f>
        <v>3.3308133050458939E-2</v>
      </c>
      <c r="CM122" s="84"/>
      <c r="CN122" s="145">
        <f>+CN73/CN16</f>
        <v>3.2589891653182573E-2</v>
      </c>
      <c r="CO122" s="84"/>
      <c r="CP122" s="145">
        <f>+CP73/CP16</f>
        <v>3.302605508322904E-2</v>
      </c>
      <c r="CQ122" s="85"/>
      <c r="CR122" s="203">
        <f>+CR73/CR16</f>
        <v>3.2052153758295635E-2</v>
      </c>
      <c r="CS122" s="204">
        <f>+CS73/CS16</f>
        <v>2.9289811889504479E-2</v>
      </c>
      <c r="CT122" s="205">
        <f>+CT73/CT16</f>
        <v>3.134391100070897E-2</v>
      </c>
      <c r="CU122" s="81"/>
      <c r="CV122" s="147">
        <f>+CV73/CV16</f>
        <v>2.5680020514546521E-2</v>
      </c>
      <c r="CW122" s="145"/>
      <c r="CX122" s="145">
        <f>+CX73/CX16</f>
        <v>2.6740093692156349E-2</v>
      </c>
      <c r="CY122" s="145"/>
      <c r="CZ122" s="145">
        <f>+CZ73/CZ16</f>
        <v>2.5812516096955031E-2</v>
      </c>
      <c r="DA122" s="134"/>
      <c r="DB122" s="148">
        <f>+DB73/DB16</f>
        <v>1.9247817516281244E-2</v>
      </c>
      <c r="DC122" s="144"/>
      <c r="DD122" s="144">
        <f>+DD73/DD16</f>
        <v>1.4910570658462127E-2</v>
      </c>
      <c r="DE122" s="144"/>
      <c r="DF122" s="144">
        <f>+DF73/DF16</f>
        <v>1.7289295271983987E-2</v>
      </c>
      <c r="DG122" s="134"/>
      <c r="DH122" s="229"/>
      <c r="DI122" s="239" t="s">
        <v>112</v>
      </c>
      <c r="DJ122" s="263">
        <f>+DJ73/DJ16</f>
        <v>2.5812516096955031E-2</v>
      </c>
      <c r="DK122" s="251">
        <f>+DK73/DK16</f>
        <v>1.7289295271983987E-2</v>
      </c>
      <c r="DL122" s="264">
        <f>+DL73/DL16</f>
        <v>2.1521906143732457E-2</v>
      </c>
      <c r="DM122"/>
    </row>
    <row r="123" spans="1:117" s="100" customFormat="1" ht="15.6">
      <c r="A123" s="89"/>
      <c r="B123" s="295"/>
      <c r="C123" s="296"/>
      <c r="D123" s="297"/>
      <c r="E123" s="298"/>
      <c r="F123" s="298"/>
      <c r="G123" s="298"/>
      <c r="H123" s="298"/>
      <c r="I123" s="299"/>
      <c r="J123" s="300"/>
      <c r="K123" s="298"/>
      <c r="L123" s="298"/>
      <c r="M123" s="298"/>
      <c r="N123" s="298"/>
      <c r="O123" s="299"/>
      <c r="P123" s="301"/>
      <c r="Q123" s="302"/>
      <c r="R123" s="303"/>
      <c r="S123" s="79"/>
      <c r="T123" s="297"/>
      <c r="U123" s="298"/>
      <c r="V123" s="298"/>
      <c r="W123" s="298"/>
      <c r="X123" s="298"/>
      <c r="Y123" s="299"/>
      <c r="Z123" s="300"/>
      <c r="AA123" s="298"/>
      <c r="AB123" s="298"/>
      <c r="AC123" s="298"/>
      <c r="AD123" s="298"/>
      <c r="AE123" s="299"/>
      <c r="AF123" s="301"/>
      <c r="AG123" s="302"/>
      <c r="AH123" s="303"/>
      <c r="AI123" s="81"/>
      <c r="AJ123" s="297"/>
      <c r="AK123" s="298"/>
      <c r="AL123" s="298"/>
      <c r="AM123" s="298"/>
      <c r="AN123" s="298"/>
      <c r="AO123" s="299"/>
      <c r="AP123" s="300"/>
      <c r="AQ123" s="298"/>
      <c r="AR123" s="298"/>
      <c r="AS123" s="298"/>
      <c r="AT123" s="298"/>
      <c r="AU123" s="299"/>
      <c r="AV123" s="301"/>
      <c r="AW123" s="302"/>
      <c r="AX123" s="303"/>
      <c r="AY123" s="81"/>
      <c r="AZ123" s="297"/>
      <c r="BA123" s="298"/>
      <c r="BB123" s="298"/>
      <c r="BC123" s="298"/>
      <c r="BD123" s="298"/>
      <c r="BE123" s="299"/>
      <c r="BF123" s="300"/>
      <c r="BG123" s="298"/>
      <c r="BH123" s="298"/>
      <c r="BI123" s="298"/>
      <c r="BJ123" s="298"/>
      <c r="BK123" s="299"/>
      <c r="BL123" s="301"/>
      <c r="BM123" s="302"/>
      <c r="BN123" s="303"/>
      <c r="BO123" s="81"/>
      <c r="BP123" s="297"/>
      <c r="BQ123" s="298"/>
      <c r="BR123" s="298"/>
      <c r="BS123" s="298"/>
      <c r="BT123" s="298"/>
      <c r="BU123" s="299"/>
      <c r="BV123" s="300"/>
      <c r="BW123" s="298"/>
      <c r="BX123" s="298"/>
      <c r="BY123" s="298"/>
      <c r="BZ123" s="298"/>
      <c r="CA123" s="299"/>
      <c r="CB123" s="301"/>
      <c r="CC123" s="302"/>
      <c r="CD123" s="303"/>
      <c r="CE123" s="81"/>
      <c r="CF123" s="297"/>
      <c r="CG123" s="298"/>
      <c r="CH123" s="298"/>
      <c r="CI123" s="298"/>
      <c r="CJ123" s="298"/>
      <c r="CK123" s="299"/>
      <c r="CL123" s="300"/>
      <c r="CM123" s="298"/>
      <c r="CN123" s="298"/>
      <c r="CO123" s="298"/>
      <c r="CP123" s="298"/>
      <c r="CQ123" s="299"/>
      <c r="CR123" s="301"/>
      <c r="CS123" s="302"/>
      <c r="CT123" s="303"/>
      <c r="CU123" s="81"/>
      <c r="CV123" s="300"/>
      <c r="CW123" s="298"/>
      <c r="CX123" s="298"/>
      <c r="CY123" s="298"/>
      <c r="CZ123" s="298"/>
      <c r="DA123" s="299"/>
      <c r="DB123" s="300"/>
      <c r="DC123" s="298"/>
      <c r="DD123" s="298"/>
      <c r="DE123" s="298"/>
      <c r="DF123" s="298"/>
      <c r="DG123" s="299"/>
      <c r="DH123" s="223"/>
      <c r="DI123" s="312"/>
      <c r="DJ123" s="300"/>
      <c r="DK123" s="298"/>
      <c r="DL123" s="299"/>
      <c r="DM123"/>
    </row>
    <row r="124" spans="1:117" ht="15.6">
      <c r="B124" s="304" t="s">
        <v>191</v>
      </c>
      <c r="C124" s="305"/>
      <c r="D124" s="306">
        <f>+D96/D16</f>
        <v>1.8413214514716121E-2</v>
      </c>
      <c r="E124" s="306"/>
      <c r="F124" s="306">
        <f>+F96/F16</f>
        <v>3.0468351729649166E-3</v>
      </c>
      <c r="G124" s="306"/>
      <c r="H124" s="306">
        <f>+H96/H16</f>
        <v>1.7184729265304396E-2</v>
      </c>
      <c r="I124" s="306"/>
      <c r="J124" s="306">
        <f>+J96/J16</f>
        <v>0.2318746437742332</v>
      </c>
      <c r="K124" s="306"/>
      <c r="L124" s="306">
        <f>+L96/L16</f>
        <v>0.18728318723538018</v>
      </c>
      <c r="M124" s="306"/>
      <c r="N124" s="306">
        <f>+N96/N16</f>
        <v>0.20560125982069519</v>
      </c>
      <c r="O124" s="306"/>
      <c r="P124" s="306">
        <f>+P96/P16</f>
        <v>8.1295244531321587E-2</v>
      </c>
      <c r="Q124" s="306">
        <f>+Q96/Q16</f>
        <v>0.16394162251891722</v>
      </c>
      <c r="R124" s="306">
        <f>+R96/R16</f>
        <v>0.10824294088372934</v>
      </c>
      <c r="S124" s="306"/>
      <c r="T124" s="306">
        <f>+T96/T16</f>
        <v>5.5149939665903432E-2</v>
      </c>
      <c r="U124" s="306"/>
      <c r="V124" s="306">
        <f>+V96/V16</f>
        <v>8.4135874754350609E-2</v>
      </c>
      <c r="W124" s="306"/>
      <c r="X124" s="306">
        <f>+X96/X16</f>
        <v>5.8842646943036259E-2</v>
      </c>
      <c r="Y124" s="306"/>
      <c r="Z124" s="306">
        <f>+Z96/Z16</f>
        <v>0.10297636929374468</v>
      </c>
      <c r="AA124" s="306"/>
      <c r="AB124" s="306">
        <f>+AB96/AB16</f>
        <v>9.209614422846403E-2</v>
      </c>
      <c r="AC124" s="306"/>
      <c r="AD124" s="306">
        <f>+AD96/AD16</f>
        <v>9.9248604503310148E-2</v>
      </c>
      <c r="AE124" s="306"/>
      <c r="AF124" s="306">
        <f>+AF96/AF16</f>
        <v>7.3072614997235538E-2</v>
      </c>
      <c r="AG124" s="306">
        <f>+AG96/AG16</f>
        <v>8.956069145567272E-2</v>
      </c>
      <c r="AH124" s="306">
        <f>+AH96/AH16</f>
        <v>7.6745423710549751E-2</v>
      </c>
      <c r="AI124" s="307"/>
      <c r="AJ124" s="306">
        <f>+AJ96/AJ16</f>
        <v>9.7669258375084653E-2</v>
      </c>
      <c r="AK124" s="306"/>
      <c r="AL124" s="306">
        <f>+AL96/AL16</f>
        <v>8.5026838309545785E-2</v>
      </c>
      <c r="AM124" s="306"/>
      <c r="AN124" s="306">
        <f>+AN96/AN16</f>
        <v>9.5597330292663679E-2</v>
      </c>
      <c r="AO124" s="306"/>
      <c r="AP124" s="306">
        <f>+AP96/AP16</f>
        <v>8.6750249064770357E-2</v>
      </c>
      <c r="AQ124" s="306"/>
      <c r="AR124" s="306">
        <f>+AR96/AR16</f>
        <v>8.2155713764076169E-2</v>
      </c>
      <c r="AS124" s="306"/>
      <c r="AT124" s="306">
        <f>+AT96/AT16</f>
        <v>8.3881153628605251E-2</v>
      </c>
      <c r="AU124" s="306"/>
      <c r="AV124" s="306">
        <f>+AV96/AV16</f>
        <v>9.5179924286433126E-2</v>
      </c>
      <c r="AW124" s="306">
        <f>+AW96/AW16</f>
        <v>8.297482399557396E-2</v>
      </c>
      <c r="AX124" s="306">
        <f>+AX96/AX16</f>
        <v>9.0949844421154905E-2</v>
      </c>
      <c r="AY124" s="306"/>
      <c r="AZ124" s="306">
        <f>+AZ96/AZ16</f>
        <v>7.6021726736382883E-2</v>
      </c>
      <c r="BA124" s="306"/>
      <c r="BB124" s="306">
        <f>+BB96/BB16</f>
        <v>8.1567958003270061E-2</v>
      </c>
      <c r="BC124" s="306"/>
      <c r="BD124" s="306">
        <f>+BD96/BD16</f>
        <v>7.6767841101363962E-2</v>
      </c>
      <c r="BE124" s="306"/>
      <c r="BF124" s="306">
        <f>+BF96/BF16</f>
        <v>6.778726644746548E-2</v>
      </c>
      <c r="BG124" s="306"/>
      <c r="BH124" s="306">
        <f>+BH96/BH16</f>
        <v>7.1335758228678492E-2</v>
      </c>
      <c r="BI124" s="306"/>
      <c r="BJ124" s="306">
        <f>+BJ96/BJ16</f>
        <v>6.9248320301938851E-2</v>
      </c>
      <c r="BK124" s="306"/>
      <c r="BL124" s="306">
        <f>+BL96/BL16</f>
        <v>7.256917860809986E-2</v>
      </c>
      <c r="BM124" s="306">
        <f>+BM96/BM16</f>
        <v>7.3742682483286665E-2</v>
      </c>
      <c r="BN124" s="306">
        <f>+BN96/BN16</f>
        <v>7.2894610085559239E-2</v>
      </c>
      <c r="BO124" s="306"/>
      <c r="BP124" s="306">
        <f>+BP96/BP16</f>
        <v>7.6931044311179711E-2</v>
      </c>
      <c r="BQ124" s="306"/>
      <c r="BR124" s="306">
        <f>+BR96/BR16</f>
        <v>7.7032008023847853E-2</v>
      </c>
      <c r="BS124" s="306"/>
      <c r="BT124" s="306">
        <f>+BT96/BT16</f>
        <v>7.6941511771237286E-2</v>
      </c>
      <c r="BU124" s="306"/>
      <c r="BV124" s="306">
        <f>+BV96/BV16</f>
        <v>0.14741026742435279</v>
      </c>
      <c r="BW124" s="306"/>
      <c r="BX124" s="306">
        <f>+BX96/BX16</f>
        <v>0.12164879917389207</v>
      </c>
      <c r="BY124" s="306"/>
      <c r="BZ124" s="306">
        <f>+BZ96/BZ16</f>
        <v>0.13465175772229815</v>
      </c>
      <c r="CA124" s="306"/>
      <c r="CB124" s="306">
        <f>+CB96/CB16</f>
        <v>0.11637966571676271</v>
      </c>
      <c r="CC124" s="306">
        <f>+CC96/CC16</f>
        <v>0.11786265159572272</v>
      </c>
      <c r="CD124" s="306">
        <f>+CD96/CD16</f>
        <v>0.11693585693138074</v>
      </c>
      <c r="CE124" s="306"/>
      <c r="CF124" s="306">
        <f>+CF96/CF16</f>
        <v>0.12062255080100881</v>
      </c>
      <c r="CG124" s="306"/>
      <c r="CH124" s="306">
        <f>+CH96/CH16</f>
        <v>8.8325826858418485E-2</v>
      </c>
      <c r="CI124" s="306"/>
      <c r="CJ124" s="306">
        <f>+CJ96/CJ16</f>
        <v>0.11616999936913674</v>
      </c>
      <c r="CK124" s="306"/>
      <c r="CL124" s="306">
        <f>+CL96/CL16</f>
        <v>0.10834921906662096</v>
      </c>
      <c r="CM124" s="306"/>
      <c r="CN124" s="306">
        <f>+CN96/CN16</f>
        <v>0.10062701238778597</v>
      </c>
      <c r="CO124" s="306"/>
      <c r="CP124" s="306">
        <f>+CP96/CP16</f>
        <v>0.10531644433272916</v>
      </c>
      <c r="CQ124" s="306"/>
      <c r="CR124" s="306">
        <f>+CR96/CR16</f>
        <v>0.11596132669657476</v>
      </c>
      <c r="CS124" s="306">
        <f>+CS96/CS16</f>
        <v>9.7088641953381363E-2</v>
      </c>
      <c r="CT124" s="306">
        <f>+CT96/CT16</f>
        <v>0.11112251856909541</v>
      </c>
      <c r="CU124" s="306"/>
      <c r="CV124" s="306">
        <f>+CV96/CV16</f>
        <v>7.1393002248203871E-2</v>
      </c>
      <c r="CW124" s="306"/>
      <c r="CX124" s="306">
        <f>+CX96/CX16</f>
        <v>7.6396916920050281E-2</v>
      </c>
      <c r="CY124" s="306"/>
      <c r="CZ124" s="306">
        <f>+CZ96/CZ16</f>
        <v>7.2018427551637787E-2</v>
      </c>
      <c r="DA124" s="306"/>
      <c r="DB124" s="306">
        <f>+DB96/DB16</f>
        <v>0.11899670050656624</v>
      </c>
      <c r="DC124" s="306"/>
      <c r="DD124" s="306">
        <f>+DD96/DD16</f>
        <v>0.11328825881182264</v>
      </c>
      <c r="DE124" s="306"/>
      <c r="DF124" s="306">
        <f>+DF96/DF16</f>
        <v>0.11641900308561497</v>
      </c>
      <c r="DG124" s="308"/>
      <c r="DI124" s="313"/>
      <c r="DJ124" s="314"/>
      <c r="DK124" s="314"/>
      <c r="DL124" s="315"/>
    </row>
    <row r="125" spans="1:117">
      <c r="AI125" s="60"/>
      <c r="DI125" s="244" t="s">
        <v>108</v>
      </c>
      <c r="DJ125" s="248">
        <f>+DJ102</f>
        <v>97722274.769076586</v>
      </c>
      <c r="DK125" s="248">
        <f>+DK102</f>
        <v>19847939.144803286</v>
      </c>
      <c r="DL125" s="249">
        <f>+DL102</f>
        <v>117570213.91387939</v>
      </c>
    </row>
    <row r="126" spans="1:117" ht="15.75" customHeight="1">
      <c r="DI126" s="237" t="s">
        <v>113</v>
      </c>
      <c r="DJ126" s="252">
        <f>+H114</f>
        <v>30871484.289946668</v>
      </c>
      <c r="DK126" s="252">
        <f>+N114</f>
        <v>-26022090.967677273</v>
      </c>
      <c r="DL126" s="253">
        <f>+DJ126+DK126</f>
        <v>4849393.322269395</v>
      </c>
    </row>
    <row r="127" spans="1:117" ht="15.75" customHeight="1"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J127" s="24"/>
      <c r="DF127" s="291"/>
      <c r="DI127" s="237" t="s">
        <v>114</v>
      </c>
      <c r="DJ127" s="252">
        <f>+X114</f>
        <v>48306115.415778935</v>
      </c>
      <c r="DK127" s="252">
        <f>+AD114</f>
        <v>21728235.007217228</v>
      </c>
      <c r="DL127" s="253">
        <f t="shared" ref="DL127:DL131" si="246">+DJ127+DK127</f>
        <v>70034350.422996163</v>
      </c>
    </row>
    <row r="128" spans="1:117" ht="15.75" customHeight="1">
      <c r="DI128" s="237" t="s">
        <v>115</v>
      </c>
      <c r="DJ128" s="252">
        <f>+AN114</f>
        <v>10149648.305981249</v>
      </c>
      <c r="DK128" s="252">
        <f>+AT114</f>
        <v>4787595.2378280759</v>
      </c>
      <c r="DL128" s="253">
        <f t="shared" si="246"/>
        <v>14937243.543809325</v>
      </c>
    </row>
    <row r="129" spans="21:116" ht="15" customHeight="1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237" t="s">
        <v>116</v>
      </c>
      <c r="DJ129" s="252">
        <f>+BD114</f>
        <v>2729766.6151880622</v>
      </c>
      <c r="DK129" s="252">
        <f>+BJ114</f>
        <v>11843128.136258066</v>
      </c>
      <c r="DL129" s="253">
        <f t="shared" si="246"/>
        <v>14572894.751446128</v>
      </c>
    </row>
    <row r="130" spans="21:116" ht="15" customHeight="1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237" t="s">
        <v>117</v>
      </c>
      <c r="DJ130" s="252">
        <f>+BT114</f>
        <v>6897926.6999996006</v>
      </c>
      <c r="DK130" s="252">
        <f>+BZ114</f>
        <v>-7170982.9800003767</v>
      </c>
      <c r="DL130" s="253">
        <f t="shared" si="246"/>
        <v>-273056.28000077605</v>
      </c>
    </row>
    <row r="131" spans="21:116" ht="15" customHeight="1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237" t="s">
        <v>118</v>
      </c>
      <c r="DJ131" s="252">
        <f>+CJ114</f>
        <v>-1232666.5578171015</v>
      </c>
      <c r="DK131" s="252">
        <f>+CP114</f>
        <v>14682054.711177409</v>
      </c>
      <c r="DL131" s="253">
        <f t="shared" si="246"/>
        <v>13449388.153360307</v>
      </c>
    </row>
    <row r="132" spans="21:116" ht="4.9000000000000004" customHeight="1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220"/>
      <c r="DJ132" s="310"/>
      <c r="DK132" s="310"/>
      <c r="DL132" s="311"/>
    </row>
    <row r="133" spans="21:116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245" t="s">
        <v>109</v>
      </c>
      <c r="DJ133" s="250">
        <f>+DJ125/DJ16</f>
        <v>6.5593034798995531E-2</v>
      </c>
      <c r="DK133" s="250">
        <f>+DK125/DK16</f>
        <v>1.3142224568492178E-2</v>
      </c>
      <c r="DL133" s="265">
        <f>+DL125/DL16</f>
        <v>3.9189170221152432E-2</v>
      </c>
    </row>
    <row r="134" spans="21:116" ht="16.5" customHeight="1">
      <c r="DI134" s="237" t="s">
        <v>113</v>
      </c>
      <c r="DJ134" s="278">
        <f>+H116</f>
        <v>0.14126090446606518</v>
      </c>
      <c r="DK134" s="278">
        <f>+N116</f>
        <v>-0.12730944139562531</v>
      </c>
      <c r="DL134" s="279">
        <f>+R116</f>
        <v>1.1465841815137446E-2</v>
      </c>
    </row>
    <row r="135" spans="21:116" ht="16.5" customHeight="1">
      <c r="DI135" s="237" t="s">
        <v>114</v>
      </c>
      <c r="DJ135" s="278">
        <f>+X116</f>
        <v>0.11226632069338667</v>
      </c>
      <c r="DK135" s="278">
        <f>+AD116</f>
        <v>6.3473922588862808E-2</v>
      </c>
      <c r="DL135" s="279">
        <f>+AH116</f>
        <v>9.0647741059086392E-2</v>
      </c>
    </row>
    <row r="136" spans="21:116" ht="16.5" customHeight="1">
      <c r="DI136" s="237" t="s">
        <v>115</v>
      </c>
      <c r="DJ136" s="278">
        <f>+AN116</f>
        <v>6.3202973777160068E-2</v>
      </c>
      <c r="DK136" s="278">
        <f>+AT116</f>
        <v>4.5344524469219057E-2</v>
      </c>
      <c r="DL136" s="279">
        <f>+AX116</f>
        <v>5.611901684944319E-2</v>
      </c>
    </row>
    <row r="137" spans="21:116" ht="16.5" customHeight="1">
      <c r="DI137" s="237" t="s">
        <v>116</v>
      </c>
      <c r="DJ137" s="278">
        <f>+BD116</f>
        <v>1.0718948018832899E-2</v>
      </c>
      <c r="DK137" s="278">
        <f>+BJ116</f>
        <v>4.3779505782174502E-2</v>
      </c>
      <c r="DL137" s="279">
        <f>+BN116</f>
        <v>2.7748115321431274E-2</v>
      </c>
    </row>
    <row r="138" spans="21:116" ht="16.5" customHeight="1">
      <c r="DI138" s="237" t="s">
        <v>117</v>
      </c>
      <c r="DJ138" s="278">
        <f>+BT116</f>
        <v>4.4066102988936963E-2</v>
      </c>
      <c r="DK138" s="278">
        <f>+BZ116</f>
        <v>-2.029221293921538E-2</v>
      </c>
      <c r="DL138" s="279">
        <f>+CD116</f>
        <v>-5.3548653363841964E-4</v>
      </c>
    </row>
    <row r="139" spans="21:116" ht="16.5" customHeight="1">
      <c r="DI139" s="237" t="s">
        <v>118</v>
      </c>
      <c r="DJ139" s="278">
        <f>+CJ116</f>
        <v>-4.5787981955546127E-3</v>
      </c>
      <c r="DK139" s="278">
        <f>+CP116</f>
        <v>6.273366148707156E-2</v>
      </c>
      <c r="DL139" s="279">
        <f>+CT116</f>
        <v>2.6725078433983997E-2</v>
      </c>
    </row>
    <row r="140" spans="21:116" ht="4.9000000000000004" customHeight="1">
      <c r="DI140" s="220"/>
      <c r="DJ140" s="310"/>
      <c r="DK140" s="310"/>
      <c r="DL140" s="311"/>
    </row>
    <row r="141" spans="21:116">
      <c r="DI141" s="245" t="s">
        <v>119</v>
      </c>
      <c r="DJ141" s="283">
        <f>+DJ63/DJ16</f>
        <v>0.86238853764936674</v>
      </c>
      <c r="DK141" s="283">
        <f t="shared" ref="DK141:DL141" si="247">+DK63/DK16</f>
        <v>0.87043877234589284</v>
      </c>
      <c r="DL141" s="284">
        <f t="shared" si="247"/>
        <v>0.8664410452429161</v>
      </c>
    </row>
    <row r="142" spans="21:116" ht="15" customHeight="1">
      <c r="DI142" s="237" t="s">
        <v>113</v>
      </c>
      <c r="DJ142" s="278">
        <f>+H118</f>
        <v>0.84155436626863056</v>
      </c>
      <c r="DK142" s="278">
        <f>+N118</f>
        <v>0.92170818157492995</v>
      </c>
      <c r="DL142" s="279">
        <f>+R118</f>
        <v>0.88029121730113313</v>
      </c>
    </row>
    <row r="143" spans="21:116" ht="15" customHeight="1">
      <c r="DI143" s="237" t="s">
        <v>114</v>
      </c>
      <c r="DJ143" s="278">
        <f>+X118</f>
        <v>0.82889103236357708</v>
      </c>
      <c r="DK143" s="278">
        <f>+AD118</f>
        <v>0.83727747290782695</v>
      </c>
      <c r="DL143" s="279">
        <f>+AH118</f>
        <v>0.83260683523036394</v>
      </c>
    </row>
    <row r="144" spans="21:116" ht="15" customHeight="1">
      <c r="DI144" s="237" t="s">
        <v>115</v>
      </c>
      <c r="DJ144" s="278">
        <f>+AN118</f>
        <v>0.84119969593017618</v>
      </c>
      <c r="DK144" s="278">
        <f>+AT118</f>
        <v>0.87077432190217574</v>
      </c>
      <c r="DL144" s="279">
        <f>+AX118</f>
        <v>0.85293113872940196</v>
      </c>
    </row>
    <row r="145" spans="113:116" ht="15" customHeight="1">
      <c r="DI145" s="237" t="s">
        <v>116</v>
      </c>
      <c r="DJ145" s="278">
        <f>+BD118</f>
        <v>0.9125132108798033</v>
      </c>
      <c r="DK145" s="278">
        <f>+BJ118</f>
        <v>0.88697217391588656</v>
      </c>
      <c r="DL145" s="279">
        <f>+BN118</f>
        <v>0.8993572745930094</v>
      </c>
    </row>
    <row r="146" spans="113:116" ht="15" customHeight="1">
      <c r="DI146" s="237" t="s">
        <v>117</v>
      </c>
      <c r="DJ146" s="278">
        <f>+BT118</f>
        <v>0.8789923852398257</v>
      </c>
      <c r="DK146" s="278">
        <f>+BZ118</f>
        <v>0.88564045521691726</v>
      </c>
      <c r="DL146" s="279">
        <f>+CD118</f>
        <v>0.88359962960225757</v>
      </c>
    </row>
    <row r="147" spans="113:116" ht="15" customHeight="1">
      <c r="DI147" s="237" t="s">
        <v>118</v>
      </c>
      <c r="DJ147" s="278">
        <f>+CJ118</f>
        <v>0.88840879882641799</v>
      </c>
      <c r="DK147" s="278">
        <f>+CP118</f>
        <v>0.83194989418019927</v>
      </c>
      <c r="DL147" s="279">
        <f>+CT118</f>
        <v>0.86215240299692053</v>
      </c>
    </row>
    <row r="148" spans="113:116" ht="4.9000000000000004" customHeight="1">
      <c r="DI148" s="220"/>
      <c r="DJ148" s="310"/>
      <c r="DK148" s="310"/>
      <c r="DL148" s="311"/>
    </row>
    <row r="149" spans="113:116">
      <c r="DI149" s="245" t="s">
        <v>120</v>
      </c>
      <c r="DJ149" s="283">
        <f>+DJ95/DJ16</f>
        <v>4.6205911454682752E-2</v>
      </c>
      <c r="DK149" s="283">
        <f t="shared" ref="DK149:DL149" si="248">+DK95/DK16</f>
        <v>9.9129707813630979E-2</v>
      </c>
      <c r="DL149" s="284">
        <f t="shared" si="248"/>
        <v>7.2847878392198959E-2</v>
      </c>
    </row>
    <row r="150" spans="113:116" ht="15.75" customHeight="1">
      <c r="DI150" s="237" t="s">
        <v>113</v>
      </c>
      <c r="DJ150" s="278">
        <f>+H120</f>
        <v>-1.3279876264132308E-2</v>
      </c>
      <c r="DK150" s="278">
        <f>+N120</f>
        <v>0.20175635681872342</v>
      </c>
      <c r="DL150" s="279">
        <f>+R120</f>
        <v>9.0643143441037591E-2</v>
      </c>
    </row>
    <row r="151" spans="113:116" ht="15.75" customHeight="1">
      <c r="DI151" s="237" t="s">
        <v>114</v>
      </c>
      <c r="DJ151" s="278">
        <f>+X120</f>
        <v>3.2303111484186721E-2</v>
      </c>
      <c r="DK151" s="278">
        <f>+AD120</f>
        <v>7.8015787709019707E-2</v>
      </c>
      <c r="DL151" s="279">
        <f>+AH120</f>
        <v>5.2557150425796173E-2</v>
      </c>
    </row>
    <row r="152" spans="113:116" ht="15.75" customHeight="1">
      <c r="DI152" s="237" t="s">
        <v>115</v>
      </c>
      <c r="DJ152" s="278">
        <f>+AN120</f>
        <v>7.1378457473170828E-2</v>
      </c>
      <c r="DK152" s="278">
        <f>+AT120</f>
        <v>7.3311062007211131E-2</v>
      </c>
      <c r="DL152" s="279">
        <f>+AX120</f>
        <v>7.2145068674478452E-2</v>
      </c>
    </row>
    <row r="153" spans="113:116" ht="15.75" customHeight="1">
      <c r="DI153" s="237" t="s">
        <v>116</v>
      </c>
      <c r="DJ153" s="278">
        <f>+BD120</f>
        <v>4.983553732454523E-2</v>
      </c>
      <c r="DK153" s="278">
        <f>+BJ120</f>
        <v>5.4175243535675835E-2</v>
      </c>
      <c r="DL153" s="279">
        <f>+BN120</f>
        <v>5.2070877201218835E-2</v>
      </c>
    </row>
    <row r="154" spans="113:116" ht="15.75" customHeight="1">
      <c r="DI154" s="237" t="s">
        <v>117</v>
      </c>
      <c r="DJ154" s="278">
        <f>+BT120</f>
        <v>6.680709902698985E-2</v>
      </c>
      <c r="DK154" s="278">
        <f>+BZ120</f>
        <v>0.12012414298134631</v>
      </c>
      <c r="DL154" s="279">
        <f>+CD120</f>
        <v>0.10375686806171831</v>
      </c>
    </row>
    <row r="155" spans="113:116" ht="15.75" customHeight="1">
      <c r="DI155" s="237" t="s">
        <v>118</v>
      </c>
      <c r="DJ155" s="278">
        <f>+CJ120</f>
        <v>8.6288451682048975E-2</v>
      </c>
      <c r="DK155" s="278">
        <f>+CP120</f>
        <v>7.2290389249500112E-2</v>
      </c>
      <c r="DL155" s="279">
        <f>+CT120</f>
        <v>7.9778607568386437E-2</v>
      </c>
    </row>
    <row r="156" spans="113:116" ht="4.9000000000000004" customHeight="1">
      <c r="DI156" s="220"/>
      <c r="DJ156" s="310"/>
      <c r="DK156" s="310"/>
      <c r="DL156" s="311"/>
    </row>
    <row r="157" spans="113:116">
      <c r="DI157" s="245" t="s">
        <v>121</v>
      </c>
      <c r="DJ157" s="283">
        <f>+DJ73/DJ16</f>
        <v>2.5812516096955031E-2</v>
      </c>
      <c r="DK157" s="283">
        <f>+DK73/DK16</f>
        <v>1.7289295271983987E-2</v>
      </c>
      <c r="DL157" s="284">
        <f>+DL73/DL16</f>
        <v>2.1521906143732457E-2</v>
      </c>
    </row>
    <row r="158" spans="113:116" ht="15.75" customHeight="1">
      <c r="DI158" s="237" t="s">
        <v>113</v>
      </c>
      <c r="DJ158" s="278">
        <f>+H122</f>
        <v>3.0464605529436705E-2</v>
      </c>
      <c r="DK158" s="278">
        <f>+N122</f>
        <v>3.8449030019718096E-3</v>
      </c>
      <c r="DL158" s="279">
        <f>+R122</f>
        <v>1.7599797442691748E-2</v>
      </c>
    </row>
    <row r="159" spans="113:116" ht="15.75" customHeight="1">
      <c r="DI159" s="237" t="s">
        <v>114</v>
      </c>
      <c r="DJ159" s="278">
        <f>+X122</f>
        <v>2.6539535458849548E-2</v>
      </c>
      <c r="DK159" s="278">
        <f>+AD122</f>
        <v>2.1232816794290444E-2</v>
      </c>
      <c r="DL159" s="279">
        <f>+AH122</f>
        <v>2.4188273284753582E-2</v>
      </c>
    </row>
    <row r="160" spans="113:116" ht="15.75" customHeight="1">
      <c r="DI160" s="237" t="s">
        <v>115</v>
      </c>
      <c r="DJ160" s="278">
        <f>+AN122</f>
        <v>2.4218872819492858E-2</v>
      </c>
      <c r="DK160" s="278">
        <f>+AT122</f>
        <v>1.0570091621394115E-2</v>
      </c>
      <c r="DL160" s="279">
        <f>+AX122</f>
        <v>1.880477574667646E-2</v>
      </c>
    </row>
    <row r="161" spans="113:116" ht="15.75" customHeight="1">
      <c r="DI161" s="237" t="s">
        <v>116</v>
      </c>
      <c r="DJ161" s="278">
        <f>+BD122</f>
        <v>2.6932303776818742E-2</v>
      </c>
      <c r="DK161" s="278">
        <f>+BJ122</f>
        <v>1.5073076766263023E-2</v>
      </c>
      <c r="DL161" s="279">
        <f>+BN122</f>
        <v>2.0823732884340408E-2</v>
      </c>
    </row>
    <row r="162" spans="113:116" ht="15.75" customHeight="1">
      <c r="DI162" s="237" t="s">
        <v>117</v>
      </c>
      <c r="DJ162" s="278">
        <f>+BT122</f>
        <v>1.0134412744247435E-2</v>
      </c>
      <c r="DK162" s="278">
        <f>+BZ122</f>
        <v>1.4527614740951825E-2</v>
      </c>
      <c r="DL162" s="279">
        <f>+CD122</f>
        <v>1.3178988869662423E-2</v>
      </c>
    </row>
    <row r="163" spans="113:116" ht="15.75" customHeight="1" thickBot="1">
      <c r="DI163" s="266" t="s">
        <v>118</v>
      </c>
      <c r="DJ163" s="288">
        <f>+CJ122</f>
        <v>2.9881547687087777E-2</v>
      </c>
      <c r="DK163" s="288">
        <f>+CP122</f>
        <v>3.302605508322904E-2</v>
      </c>
      <c r="DL163" s="289">
        <f>+CT122</f>
        <v>3.134391100070897E-2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O162"/>
  <sheetViews>
    <sheetView zoomScaleNormal="100" workbookViewId="0">
      <pane xSplit="3" ySplit="5" topLeftCell="J91" activePane="bottomRight" state="frozen"/>
      <selection pane="bottomRight" activeCell="N101" sqref="N101"/>
      <selection pane="bottomLeft" activeCell="A6" sqref="A6"/>
      <selection pane="topRight" activeCell="D1" sqref="D1"/>
    </sheetView>
  </sheetViews>
  <sheetFormatPr defaultColWidth="9.140625" defaultRowHeight="13.15"/>
  <cols>
    <col min="1" max="1" width="3.28515625" style="4" customWidth="1"/>
    <col min="2" max="2" width="63.28515625" style="4" customWidth="1"/>
    <col min="3" max="3" width="0.140625" style="6" customWidth="1"/>
    <col min="4" max="4" width="15.140625" style="4" customWidth="1"/>
    <col min="5" max="5" width="10.42578125" style="4" customWidth="1"/>
    <col min="6" max="6" width="13.85546875" style="4" customWidth="1"/>
    <col min="7" max="7" width="10.42578125" style="4" customWidth="1"/>
    <col min="8" max="8" width="16.42578125" style="4" customWidth="1"/>
    <col min="9" max="9" width="10.42578125" style="4" customWidth="1"/>
    <col min="10" max="10" width="14.5703125" style="4" bestFit="1" customWidth="1"/>
    <col min="11" max="11" width="8.42578125" style="4" bestFit="1" customWidth="1"/>
    <col min="12" max="12" width="14.5703125" style="4" bestFit="1" customWidth="1"/>
    <col min="13" max="13" width="8.42578125" style="4" bestFit="1" customWidth="1"/>
    <col min="14" max="14" width="15.7109375" style="4" bestFit="1" customWidth="1"/>
    <col min="15" max="15" width="10.7109375" style="4" customWidth="1"/>
    <col min="16" max="16" width="15.42578125" style="4" customWidth="1"/>
    <col min="17" max="17" width="14.140625" style="4" customWidth="1"/>
    <col min="18" max="18" width="16.140625" style="4" customWidth="1"/>
    <col min="19" max="19" width="2.140625" style="4" customWidth="1"/>
    <col min="20" max="20" width="13.7109375" style="6" bestFit="1" customWidth="1"/>
    <col min="21" max="21" width="13" style="6" customWidth="1"/>
    <col min="22" max="25" width="15" style="6" customWidth="1"/>
    <col min="26" max="26" width="15.7109375" style="6" bestFit="1" customWidth="1"/>
    <col min="27" max="27" width="12.85546875" style="6" customWidth="1"/>
    <col min="28" max="28" width="15.7109375" style="6" bestFit="1" customWidth="1"/>
    <col min="29" max="29" width="10.5703125" style="6" customWidth="1"/>
    <col min="30" max="30" width="17.85546875" style="6" bestFit="1" customWidth="1"/>
    <col min="31" max="31" width="12.7109375" style="6" customWidth="1"/>
    <col min="32" max="34" width="15" style="6" customWidth="1"/>
    <col min="35" max="35" width="2.28515625" style="6" customWidth="1"/>
    <col min="36" max="39" width="15" style="4" customWidth="1"/>
    <col min="40" max="40" width="15.7109375" style="4" bestFit="1" customWidth="1"/>
    <col min="41" max="50" width="15" style="4" customWidth="1"/>
    <col min="51" max="51" width="2.42578125" style="4" customWidth="1"/>
    <col min="52" max="52" width="17.140625" style="4" customWidth="1"/>
    <col min="53" max="53" width="13.85546875" style="4" customWidth="1"/>
    <col min="54" max="54" width="17.140625" style="4" customWidth="1"/>
    <col min="55" max="55" width="14" style="4" customWidth="1"/>
    <col min="56" max="56" width="17.140625" style="4" customWidth="1"/>
    <col min="57" max="57" width="13.5703125" style="4" customWidth="1"/>
    <col min="58" max="58" width="15.7109375" style="4" customWidth="1"/>
    <col min="59" max="59" width="13.5703125" style="4" customWidth="1"/>
    <col min="60" max="60" width="16.28515625" style="4" customWidth="1"/>
    <col min="61" max="61" width="13.5703125" style="4" customWidth="1"/>
    <col min="62" max="62" width="16.28515625" style="4" customWidth="1"/>
    <col min="63" max="66" width="13.5703125" style="4" customWidth="1"/>
    <col min="67" max="67" width="1.85546875" style="4" customWidth="1"/>
    <col min="68" max="68" width="19.140625" style="4" customWidth="1"/>
    <col min="69" max="69" width="12" style="4" customWidth="1"/>
    <col min="70" max="70" width="17.42578125" style="4" customWidth="1"/>
    <col min="71" max="71" width="10.85546875" style="4" customWidth="1"/>
    <col min="72" max="72" width="19.140625" style="4" customWidth="1"/>
    <col min="73" max="82" width="15.28515625" style="4" customWidth="1"/>
    <col min="83" max="83" width="1.7109375" style="4" customWidth="1"/>
    <col min="84" max="84" width="19.140625" style="4" customWidth="1"/>
    <col min="85" max="85" width="14.7109375" style="4" customWidth="1"/>
    <col min="86" max="86" width="19.140625" style="4" customWidth="1"/>
    <col min="87" max="87" width="14" style="4" customWidth="1"/>
    <col min="88" max="88" width="19.140625" style="4" customWidth="1"/>
    <col min="89" max="89" width="13.5703125" style="4" customWidth="1"/>
    <col min="90" max="90" width="15.42578125" style="4" customWidth="1"/>
    <col min="91" max="91" width="13.5703125" style="4" customWidth="1"/>
    <col min="92" max="92" width="16.140625" style="4" customWidth="1"/>
    <col min="93" max="93" width="13.5703125" style="4" customWidth="1"/>
    <col min="94" max="94" width="17.140625" style="4" customWidth="1"/>
    <col min="95" max="98" width="13.5703125" style="4" customWidth="1"/>
    <col min="99" max="99" width="2.140625" style="4" customWidth="1"/>
    <col min="100" max="103" width="18.5703125" style="4" customWidth="1"/>
    <col min="104" max="104" width="15.140625" style="4" customWidth="1"/>
    <col min="105" max="111" width="18.28515625" style="4" customWidth="1"/>
    <col min="112" max="112" width="4.42578125" style="4" customWidth="1"/>
    <col min="113" max="113" width="64" customWidth="1"/>
    <col min="114" max="115" width="16" style="4" customWidth="1"/>
    <col min="116" max="116" width="17.42578125" style="4" customWidth="1"/>
    <col min="117" max="117" width="7.85546875" customWidth="1"/>
    <col min="118" max="118" width="13.140625" style="4" customWidth="1"/>
    <col min="119" max="119" width="14" style="4" customWidth="1"/>
    <col min="120" max="16384" width="9.140625" style="4"/>
  </cols>
  <sheetData>
    <row r="1" spans="1:119" ht="18.600000000000001" thickBot="1">
      <c r="A1" s="67" t="s">
        <v>192</v>
      </c>
      <c r="B1" s="269"/>
      <c r="C1" s="400" t="s">
        <v>123</v>
      </c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401"/>
      <c r="BX1" s="401"/>
      <c r="BY1" s="401"/>
      <c r="BZ1" s="401"/>
      <c r="CA1" s="401"/>
      <c r="CB1" s="401"/>
      <c r="CC1" s="401"/>
      <c r="CD1" s="401"/>
      <c r="CE1" s="401"/>
      <c r="CF1" s="401"/>
      <c r="CG1" s="401"/>
      <c r="CH1" s="401"/>
      <c r="CI1" s="401"/>
      <c r="CJ1" s="401"/>
      <c r="CK1" s="401"/>
      <c r="CL1" s="401"/>
      <c r="CM1" s="401"/>
      <c r="CN1" s="401"/>
      <c r="CO1" s="401"/>
      <c r="CP1" s="401"/>
      <c r="CQ1" s="401"/>
      <c r="CR1" s="401"/>
      <c r="CS1" s="401"/>
      <c r="CT1" s="401"/>
      <c r="CU1" s="401"/>
      <c r="CV1" s="401"/>
      <c r="CW1" s="401"/>
      <c r="CX1" s="401"/>
      <c r="CY1" s="401"/>
      <c r="CZ1" s="401"/>
      <c r="DA1" s="402"/>
    </row>
    <row r="2" spans="1:119" s="66" customFormat="1" ht="21.6" thickBot="1">
      <c r="A2" s="69" t="s">
        <v>124</v>
      </c>
      <c r="B2" s="68"/>
      <c r="C2" s="71"/>
      <c r="D2" s="403" t="s">
        <v>125</v>
      </c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5"/>
      <c r="S2" s="273"/>
      <c r="T2" s="406" t="s">
        <v>126</v>
      </c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5"/>
      <c r="AI2" s="274"/>
      <c r="AJ2" s="406" t="s">
        <v>127</v>
      </c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5"/>
      <c r="AY2" s="274"/>
      <c r="AZ2" s="406" t="s">
        <v>128</v>
      </c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/>
      <c r="BM2" s="404"/>
      <c r="BN2" s="405"/>
      <c r="BO2" s="274"/>
      <c r="BP2" s="406" t="s">
        <v>129</v>
      </c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/>
      <c r="CC2" s="404"/>
      <c r="CD2" s="405"/>
      <c r="CE2" s="274"/>
      <c r="CF2" s="406" t="s">
        <v>130</v>
      </c>
      <c r="CG2" s="404"/>
      <c r="CH2" s="404"/>
      <c r="CI2" s="404"/>
      <c r="CJ2" s="404"/>
      <c r="CK2" s="404"/>
      <c r="CL2" s="404"/>
      <c r="CM2" s="404"/>
      <c r="CN2" s="404"/>
      <c r="CO2" s="404"/>
      <c r="CP2" s="404"/>
      <c r="CQ2" s="404"/>
      <c r="CR2" s="404"/>
      <c r="CS2" s="404"/>
      <c r="CT2" s="407"/>
      <c r="DI2"/>
      <c r="DM2"/>
    </row>
    <row r="3" spans="1:119" s="65" customFormat="1" ht="16.149999999999999" thickBot="1">
      <c r="A3" s="64" t="s">
        <v>131</v>
      </c>
      <c r="B3" s="70"/>
      <c r="C3" s="170"/>
      <c r="D3" s="411" t="s">
        <v>132</v>
      </c>
      <c r="E3" s="412"/>
      <c r="F3" s="412"/>
      <c r="G3" s="412"/>
      <c r="H3" s="412"/>
      <c r="I3" s="413"/>
      <c r="J3" s="414" t="s">
        <v>133</v>
      </c>
      <c r="K3" s="412"/>
      <c r="L3" s="412"/>
      <c r="M3" s="412"/>
      <c r="N3" s="412"/>
      <c r="O3" s="413"/>
      <c r="P3" s="408" t="s">
        <v>193</v>
      </c>
      <c r="Q3" s="409"/>
      <c r="R3" s="410"/>
      <c r="S3" s="275"/>
      <c r="T3" s="414" t="s">
        <v>135</v>
      </c>
      <c r="U3" s="412"/>
      <c r="V3" s="412"/>
      <c r="W3" s="412"/>
      <c r="X3" s="412"/>
      <c r="Y3" s="413"/>
      <c r="Z3" s="414" t="s">
        <v>136</v>
      </c>
      <c r="AA3" s="412"/>
      <c r="AB3" s="412"/>
      <c r="AC3" s="412"/>
      <c r="AD3" s="412"/>
      <c r="AE3" s="413"/>
      <c r="AF3" s="408" t="s">
        <v>194</v>
      </c>
      <c r="AG3" s="409"/>
      <c r="AH3" s="410"/>
      <c r="AI3" s="276"/>
      <c r="AJ3" s="414" t="s">
        <v>138</v>
      </c>
      <c r="AK3" s="412"/>
      <c r="AL3" s="412"/>
      <c r="AM3" s="412"/>
      <c r="AN3" s="412"/>
      <c r="AO3" s="413"/>
      <c r="AP3" s="414" t="s">
        <v>139</v>
      </c>
      <c r="AQ3" s="412"/>
      <c r="AR3" s="412"/>
      <c r="AS3" s="412"/>
      <c r="AT3" s="412"/>
      <c r="AU3" s="413"/>
      <c r="AV3" s="408" t="s">
        <v>195</v>
      </c>
      <c r="AW3" s="409"/>
      <c r="AX3" s="410"/>
      <c r="AY3" s="276"/>
      <c r="AZ3" s="414" t="s">
        <v>141</v>
      </c>
      <c r="BA3" s="412"/>
      <c r="BB3" s="412"/>
      <c r="BC3" s="412"/>
      <c r="BD3" s="412"/>
      <c r="BE3" s="413"/>
      <c r="BF3" s="414" t="s">
        <v>142</v>
      </c>
      <c r="BG3" s="412"/>
      <c r="BH3" s="412"/>
      <c r="BI3" s="412"/>
      <c r="BJ3" s="412"/>
      <c r="BK3" s="413"/>
      <c r="BL3" s="408" t="s">
        <v>196</v>
      </c>
      <c r="BM3" s="409"/>
      <c r="BN3" s="410"/>
      <c r="BO3" s="276"/>
      <c r="BP3" s="414" t="s">
        <v>144</v>
      </c>
      <c r="BQ3" s="412"/>
      <c r="BR3" s="412"/>
      <c r="BS3" s="412"/>
      <c r="BT3" s="412"/>
      <c r="BU3" s="413"/>
      <c r="BV3" s="414" t="s">
        <v>145</v>
      </c>
      <c r="BW3" s="412"/>
      <c r="BX3" s="412"/>
      <c r="BY3" s="412"/>
      <c r="BZ3" s="412"/>
      <c r="CA3" s="413"/>
      <c r="CB3" s="408" t="s">
        <v>197</v>
      </c>
      <c r="CC3" s="409"/>
      <c r="CD3" s="410"/>
      <c r="CE3" s="276"/>
      <c r="CF3" s="414" t="s">
        <v>147</v>
      </c>
      <c r="CG3" s="412"/>
      <c r="CH3" s="412"/>
      <c r="CI3" s="412"/>
      <c r="CJ3" s="412"/>
      <c r="CK3" s="413"/>
      <c r="CL3" s="414" t="s">
        <v>148</v>
      </c>
      <c r="CM3" s="412"/>
      <c r="CN3" s="412"/>
      <c r="CO3" s="412"/>
      <c r="CP3" s="412"/>
      <c r="CQ3" s="413"/>
      <c r="CR3" s="408" t="s">
        <v>198</v>
      </c>
      <c r="CS3" s="409"/>
      <c r="CT3" s="419"/>
      <c r="CU3" s="100"/>
      <c r="CV3" s="415" t="s">
        <v>150</v>
      </c>
      <c r="CW3" s="416"/>
      <c r="CX3" s="416"/>
      <c r="CY3" s="416"/>
      <c r="CZ3" s="416"/>
      <c r="DA3" s="417"/>
      <c r="DB3" s="418" t="s">
        <v>151</v>
      </c>
      <c r="DC3" s="416"/>
      <c r="DD3" s="416"/>
      <c r="DE3" s="416"/>
      <c r="DF3" s="416"/>
      <c r="DG3" s="417"/>
      <c r="DH3" s="232"/>
      <c r="DI3" s="388" t="s">
        <v>199</v>
      </c>
      <c r="DJ3" s="389"/>
      <c r="DK3" s="389"/>
      <c r="DL3" s="390"/>
      <c r="DM3"/>
    </row>
    <row r="4" spans="1:119" s="56" customFormat="1" ht="13.5" customHeight="1" thickBot="1">
      <c r="D4" s="61">
        <v>1044</v>
      </c>
      <c r="E4" s="58"/>
      <c r="F4" s="58"/>
      <c r="G4" s="58"/>
      <c r="H4" s="58"/>
      <c r="I4" s="59"/>
      <c r="J4" s="57">
        <v>1044</v>
      </c>
      <c r="K4" s="58"/>
      <c r="L4" s="58"/>
      <c r="M4" s="58"/>
      <c r="N4" s="58"/>
      <c r="O4" s="59"/>
      <c r="P4" s="57"/>
      <c r="Q4" s="270"/>
      <c r="R4" s="271"/>
      <c r="S4" s="60"/>
      <c r="T4" s="61">
        <v>1045</v>
      </c>
      <c r="U4" s="58"/>
      <c r="V4" s="58"/>
      <c r="W4" s="58"/>
      <c r="X4" s="58"/>
      <c r="Y4" s="59"/>
      <c r="Z4" s="57"/>
      <c r="AA4" s="58"/>
      <c r="AB4" s="58"/>
      <c r="AC4" s="58"/>
      <c r="AD4" s="58"/>
      <c r="AE4" s="272"/>
      <c r="AF4" s="57"/>
      <c r="AG4" s="270"/>
      <c r="AH4" s="271"/>
      <c r="AI4" s="63"/>
      <c r="AJ4" s="61">
        <v>1046</v>
      </c>
      <c r="AK4" s="58"/>
      <c r="AL4" s="58"/>
      <c r="AM4" s="58"/>
      <c r="AN4" s="58"/>
      <c r="AO4" s="59"/>
      <c r="AP4" s="57"/>
      <c r="AQ4" s="58"/>
      <c r="AR4" s="58"/>
      <c r="AS4" s="58"/>
      <c r="AT4" s="58"/>
      <c r="AU4" s="59"/>
      <c r="AV4" s="57"/>
      <c r="AW4" s="270"/>
      <c r="AX4" s="271"/>
      <c r="AY4" s="63"/>
      <c r="AZ4" s="61">
        <v>1047</v>
      </c>
      <c r="BA4" s="58"/>
      <c r="BB4" s="58"/>
      <c r="BC4" s="58"/>
      <c r="BD4" s="58"/>
      <c r="BE4" s="59"/>
      <c r="BF4" s="57"/>
      <c r="BG4" s="58"/>
      <c r="BH4" s="58"/>
      <c r="BI4" s="58"/>
      <c r="BJ4" s="58"/>
      <c r="BK4" s="59"/>
      <c r="BL4" s="57"/>
      <c r="BM4" s="270"/>
      <c r="BN4" s="271"/>
      <c r="BO4" s="63"/>
      <c r="BP4" s="61">
        <v>1048</v>
      </c>
      <c r="BQ4" s="58"/>
      <c r="BR4" s="58"/>
      <c r="BS4" s="58"/>
      <c r="BT4" s="58"/>
      <c r="BU4" s="59"/>
      <c r="BV4" s="57"/>
      <c r="BW4" s="58"/>
      <c r="BX4" s="58"/>
      <c r="BY4" s="58"/>
      <c r="BZ4" s="58"/>
      <c r="CA4" s="59"/>
      <c r="CB4" s="57"/>
      <c r="CC4" s="270"/>
      <c r="CD4" s="271"/>
      <c r="CE4" s="63"/>
      <c r="CF4" s="61">
        <v>1049</v>
      </c>
      <c r="CG4" s="58"/>
      <c r="CH4" s="58"/>
      <c r="CI4" s="58"/>
      <c r="CJ4" s="58"/>
      <c r="CK4" s="59"/>
      <c r="CL4" s="57"/>
      <c r="CM4" s="58"/>
      <c r="CN4" s="58"/>
      <c r="CO4" s="58"/>
      <c r="CP4" s="58"/>
      <c r="CQ4" s="59"/>
      <c r="CR4" s="57"/>
      <c r="CS4" s="270"/>
      <c r="CT4" s="271"/>
      <c r="CU4" s="62"/>
      <c r="CV4" s="221"/>
      <c r="CW4" s="58"/>
      <c r="CX4" s="58"/>
      <c r="CY4" s="58"/>
      <c r="CZ4" s="58"/>
      <c r="DA4" s="59"/>
      <c r="DB4" s="57"/>
      <c r="DC4" s="58"/>
      <c r="DD4" s="58"/>
      <c r="DE4" s="58"/>
      <c r="DF4" s="58"/>
      <c r="DG4" s="59"/>
      <c r="DH4" s="233"/>
      <c r="DI4" s="391"/>
      <c r="DJ4" s="392"/>
      <c r="DK4" s="392"/>
      <c r="DL4" s="393"/>
      <c r="DM4"/>
    </row>
    <row r="5" spans="1:119" s="65" customFormat="1" ht="48" customHeight="1" thickBot="1">
      <c r="A5" s="160"/>
      <c r="B5" s="160"/>
      <c r="C5" s="161"/>
      <c r="D5" s="162" t="s">
        <v>154</v>
      </c>
      <c r="E5" s="163" t="s">
        <v>4</v>
      </c>
      <c r="F5" s="163" t="s">
        <v>155</v>
      </c>
      <c r="G5" s="163" t="s">
        <v>4</v>
      </c>
      <c r="H5" s="163" t="s">
        <v>156</v>
      </c>
      <c r="I5" s="164" t="s">
        <v>157</v>
      </c>
      <c r="J5" s="165" t="s">
        <v>154</v>
      </c>
      <c r="K5" s="163" t="s">
        <v>4</v>
      </c>
      <c r="L5" s="163" t="s">
        <v>155</v>
      </c>
      <c r="M5" s="163" t="s">
        <v>4</v>
      </c>
      <c r="N5" s="163" t="s">
        <v>156</v>
      </c>
      <c r="O5" s="161" t="s">
        <v>157</v>
      </c>
      <c r="P5" s="171" t="s">
        <v>154</v>
      </c>
      <c r="Q5" s="171" t="s">
        <v>155</v>
      </c>
      <c r="R5" s="172" t="s">
        <v>158</v>
      </c>
      <c r="S5" s="79"/>
      <c r="T5" s="162" t="s">
        <v>159</v>
      </c>
      <c r="U5" s="163" t="s">
        <v>4</v>
      </c>
      <c r="V5" s="163" t="s">
        <v>160</v>
      </c>
      <c r="W5" s="163" t="s">
        <v>4</v>
      </c>
      <c r="X5" s="163" t="s">
        <v>161</v>
      </c>
      <c r="Y5" s="164" t="s">
        <v>157</v>
      </c>
      <c r="Z5" s="165" t="s">
        <v>159</v>
      </c>
      <c r="AA5" s="163" t="s">
        <v>4</v>
      </c>
      <c r="AB5" s="163" t="s">
        <v>160</v>
      </c>
      <c r="AC5" s="163" t="s">
        <v>4</v>
      </c>
      <c r="AD5" s="163" t="s">
        <v>161</v>
      </c>
      <c r="AE5" s="166" t="s">
        <v>157</v>
      </c>
      <c r="AF5" s="171" t="s">
        <v>159</v>
      </c>
      <c r="AG5" s="171" t="s">
        <v>160</v>
      </c>
      <c r="AH5" s="172" t="s">
        <v>162</v>
      </c>
      <c r="AI5" s="81"/>
      <c r="AJ5" s="162" t="s">
        <v>163</v>
      </c>
      <c r="AK5" s="163" t="s">
        <v>4</v>
      </c>
      <c r="AL5" s="163" t="s">
        <v>164</v>
      </c>
      <c r="AM5" s="163" t="s">
        <v>4</v>
      </c>
      <c r="AN5" s="163" t="s">
        <v>165</v>
      </c>
      <c r="AO5" s="164" t="s">
        <v>157</v>
      </c>
      <c r="AP5" s="165" t="s">
        <v>163</v>
      </c>
      <c r="AQ5" s="163" t="s">
        <v>4</v>
      </c>
      <c r="AR5" s="163" t="s">
        <v>164</v>
      </c>
      <c r="AS5" s="163" t="s">
        <v>4</v>
      </c>
      <c r="AT5" s="163" t="s">
        <v>165</v>
      </c>
      <c r="AU5" s="161" t="s">
        <v>157</v>
      </c>
      <c r="AV5" s="171" t="s">
        <v>163</v>
      </c>
      <c r="AW5" s="171" t="s">
        <v>164</v>
      </c>
      <c r="AX5" s="172" t="s">
        <v>166</v>
      </c>
      <c r="AY5" s="81"/>
      <c r="AZ5" s="162" t="s">
        <v>167</v>
      </c>
      <c r="BA5" s="163" t="s">
        <v>4</v>
      </c>
      <c r="BB5" s="163" t="s">
        <v>168</v>
      </c>
      <c r="BC5" s="163" t="s">
        <v>4</v>
      </c>
      <c r="BD5" s="163" t="s">
        <v>169</v>
      </c>
      <c r="BE5" s="164" t="s">
        <v>157</v>
      </c>
      <c r="BF5" s="165" t="s">
        <v>167</v>
      </c>
      <c r="BG5" s="163" t="s">
        <v>4</v>
      </c>
      <c r="BH5" s="163" t="s">
        <v>168</v>
      </c>
      <c r="BI5" s="163" t="s">
        <v>4</v>
      </c>
      <c r="BJ5" s="163" t="s">
        <v>169</v>
      </c>
      <c r="BK5" s="161" t="s">
        <v>157</v>
      </c>
      <c r="BL5" s="171" t="s">
        <v>167</v>
      </c>
      <c r="BM5" s="171" t="s">
        <v>168</v>
      </c>
      <c r="BN5" s="172" t="s">
        <v>170</v>
      </c>
      <c r="BO5" s="81"/>
      <c r="BP5" s="162" t="s">
        <v>171</v>
      </c>
      <c r="BQ5" s="163" t="s">
        <v>4</v>
      </c>
      <c r="BR5" s="163" t="s">
        <v>172</v>
      </c>
      <c r="BS5" s="163" t="s">
        <v>4</v>
      </c>
      <c r="BT5" s="163" t="s">
        <v>173</v>
      </c>
      <c r="BU5" s="164" t="s">
        <v>157</v>
      </c>
      <c r="BV5" s="165" t="s">
        <v>171</v>
      </c>
      <c r="BW5" s="163" t="s">
        <v>4</v>
      </c>
      <c r="BX5" s="163" t="s">
        <v>172</v>
      </c>
      <c r="BY5" s="163" t="s">
        <v>4</v>
      </c>
      <c r="BZ5" s="163" t="s">
        <v>173</v>
      </c>
      <c r="CA5" s="161" t="s">
        <v>157</v>
      </c>
      <c r="CB5" s="171" t="s">
        <v>174</v>
      </c>
      <c r="CC5" s="171" t="s">
        <v>175</v>
      </c>
      <c r="CD5" s="172" t="s">
        <v>176</v>
      </c>
      <c r="CE5" s="81"/>
      <c r="CF5" s="162" t="s">
        <v>177</v>
      </c>
      <c r="CG5" s="163" t="s">
        <v>4</v>
      </c>
      <c r="CH5" s="163" t="s">
        <v>178</v>
      </c>
      <c r="CI5" s="163" t="s">
        <v>4</v>
      </c>
      <c r="CJ5" s="163" t="s">
        <v>179</v>
      </c>
      <c r="CK5" s="164" t="s">
        <v>157</v>
      </c>
      <c r="CL5" s="165" t="s">
        <v>177</v>
      </c>
      <c r="CM5" s="163" t="s">
        <v>4</v>
      </c>
      <c r="CN5" s="163" t="s">
        <v>178</v>
      </c>
      <c r="CO5" s="163" t="s">
        <v>4</v>
      </c>
      <c r="CP5" s="163" t="s">
        <v>179</v>
      </c>
      <c r="CQ5" s="161" t="s">
        <v>157</v>
      </c>
      <c r="CR5" s="171" t="s">
        <v>177</v>
      </c>
      <c r="CS5" s="171" t="s">
        <v>178</v>
      </c>
      <c r="CT5" s="172" t="s">
        <v>180</v>
      </c>
      <c r="CU5" s="81"/>
      <c r="CV5" s="167" t="s">
        <v>181</v>
      </c>
      <c r="CW5" s="168" t="s">
        <v>182</v>
      </c>
      <c r="CX5" s="168" t="s">
        <v>183</v>
      </c>
      <c r="CY5" s="168" t="s">
        <v>184</v>
      </c>
      <c r="CZ5" s="168" t="s">
        <v>3</v>
      </c>
      <c r="DA5" s="169" t="s">
        <v>185</v>
      </c>
      <c r="DB5" s="167" t="s">
        <v>186</v>
      </c>
      <c r="DC5" s="168" t="s">
        <v>4</v>
      </c>
      <c r="DD5" s="168" t="s">
        <v>187</v>
      </c>
      <c r="DE5" s="168" t="s">
        <v>4</v>
      </c>
      <c r="DF5" s="168" t="s">
        <v>5</v>
      </c>
      <c r="DG5" s="169" t="s">
        <v>188</v>
      </c>
      <c r="DH5" s="234"/>
      <c r="DI5" s="255"/>
      <c r="DJ5" s="256" t="s">
        <v>3</v>
      </c>
      <c r="DK5" s="257" t="s">
        <v>5</v>
      </c>
      <c r="DL5" s="258" t="s">
        <v>6</v>
      </c>
      <c r="DM5"/>
    </row>
    <row r="6" spans="1:119" s="65" customFormat="1" ht="11.25" customHeight="1">
      <c r="A6" s="72" t="s">
        <v>7</v>
      </c>
      <c r="B6" s="73"/>
      <c r="C6" s="74"/>
      <c r="D6" s="75"/>
      <c r="E6" s="76"/>
      <c r="F6" s="76"/>
      <c r="G6" s="76"/>
      <c r="H6" s="76"/>
      <c r="I6" s="77"/>
      <c r="J6" s="78"/>
      <c r="K6" s="76"/>
      <c r="L6" s="76"/>
      <c r="M6" s="76"/>
      <c r="N6" s="76"/>
      <c r="O6" s="77"/>
      <c r="P6" s="174"/>
      <c r="Q6" s="175"/>
      <c r="R6" s="176"/>
      <c r="S6" s="79"/>
      <c r="T6" s="75"/>
      <c r="U6" s="76"/>
      <c r="V6" s="76"/>
      <c r="W6" s="76"/>
      <c r="X6" s="76"/>
      <c r="Y6" s="77"/>
      <c r="Z6" s="78"/>
      <c r="AA6" s="76"/>
      <c r="AB6" s="76"/>
      <c r="AC6" s="76"/>
      <c r="AD6" s="76"/>
      <c r="AE6" s="80"/>
      <c r="AF6" s="174"/>
      <c r="AG6" s="175"/>
      <c r="AH6" s="176"/>
      <c r="AI6" s="81"/>
      <c r="AJ6" s="75"/>
      <c r="AK6" s="76"/>
      <c r="AL6" s="76"/>
      <c r="AM6" s="76"/>
      <c r="AN6" s="76"/>
      <c r="AO6" s="77"/>
      <c r="AP6" s="78"/>
      <c r="AQ6" s="76"/>
      <c r="AR6" s="76"/>
      <c r="AS6" s="76"/>
      <c r="AT6" s="76"/>
      <c r="AU6" s="77"/>
      <c r="AV6" s="174"/>
      <c r="AW6" s="175"/>
      <c r="AX6" s="176"/>
      <c r="AY6" s="81"/>
      <c r="AZ6" s="75"/>
      <c r="BA6" s="76"/>
      <c r="BB6" s="76"/>
      <c r="BC6" s="76"/>
      <c r="BD6" s="76"/>
      <c r="BE6" s="77"/>
      <c r="BF6" s="78"/>
      <c r="BG6" s="76"/>
      <c r="BH6" s="76"/>
      <c r="BI6" s="76"/>
      <c r="BJ6" s="76"/>
      <c r="BK6" s="77"/>
      <c r="BL6" s="174"/>
      <c r="BM6" s="175"/>
      <c r="BN6" s="176"/>
      <c r="BO6" s="81"/>
      <c r="BP6" s="75"/>
      <c r="BQ6" s="76"/>
      <c r="BR6" s="76"/>
      <c r="BS6" s="76"/>
      <c r="BT6" s="76"/>
      <c r="BU6" s="77"/>
      <c r="BV6" s="78"/>
      <c r="BW6" s="76"/>
      <c r="BX6" s="76"/>
      <c r="BY6" s="76"/>
      <c r="BZ6" s="76"/>
      <c r="CA6" s="77"/>
      <c r="CB6" s="174"/>
      <c r="CC6" s="175"/>
      <c r="CD6" s="176"/>
      <c r="CE6" s="81"/>
      <c r="CF6" s="75"/>
      <c r="CG6" s="76"/>
      <c r="CH6" s="76"/>
      <c r="CI6" s="76"/>
      <c r="CJ6" s="76"/>
      <c r="CK6" s="77"/>
      <c r="CL6" s="78"/>
      <c r="CM6" s="76"/>
      <c r="CN6" s="76"/>
      <c r="CO6" s="76"/>
      <c r="CP6" s="76"/>
      <c r="CQ6" s="77"/>
      <c r="CR6" s="174"/>
      <c r="CS6" s="175"/>
      <c r="CT6" s="176"/>
      <c r="CU6" s="81"/>
      <c r="CV6" s="173"/>
      <c r="CW6" s="76"/>
      <c r="CX6" s="76"/>
      <c r="CY6" s="76"/>
      <c r="CZ6" s="76"/>
      <c r="DA6" s="77"/>
      <c r="DB6" s="78"/>
      <c r="DC6" s="76"/>
      <c r="DD6" s="76"/>
      <c r="DE6" s="76"/>
      <c r="DF6" s="76"/>
      <c r="DG6" s="77"/>
      <c r="DH6" s="222"/>
      <c r="DI6" s="236" t="s">
        <v>7</v>
      </c>
      <c r="DJ6" s="78"/>
      <c r="DK6" s="76"/>
      <c r="DL6" s="77"/>
      <c r="DM6"/>
    </row>
    <row r="7" spans="1:119" s="65" customFormat="1" ht="13.15" customHeight="1">
      <c r="A7" s="73">
        <v>1</v>
      </c>
      <c r="B7" s="73" t="s">
        <v>8</v>
      </c>
      <c r="C7" s="82"/>
      <c r="D7" s="83"/>
      <c r="E7" s="84"/>
      <c r="F7" s="84"/>
      <c r="G7" s="84"/>
      <c r="H7" s="84"/>
      <c r="I7" s="85"/>
      <c r="J7" s="86"/>
      <c r="K7" s="84"/>
      <c r="L7" s="84"/>
      <c r="M7" s="84"/>
      <c r="N7" s="84"/>
      <c r="O7" s="85"/>
      <c r="P7" s="177"/>
      <c r="Q7" s="178"/>
      <c r="R7" s="179"/>
      <c r="S7" s="79"/>
      <c r="T7" s="83"/>
      <c r="U7" s="84"/>
      <c r="V7" s="84"/>
      <c r="W7" s="84"/>
      <c r="X7" s="84"/>
      <c r="Y7" s="85"/>
      <c r="Z7" s="86"/>
      <c r="AA7" s="84"/>
      <c r="AB7" s="84"/>
      <c r="AC7" s="84"/>
      <c r="AD7" s="84"/>
      <c r="AE7" s="85"/>
      <c r="AF7" s="177"/>
      <c r="AG7" s="178"/>
      <c r="AH7" s="179"/>
      <c r="AI7" s="81"/>
      <c r="AJ7" s="83"/>
      <c r="AK7" s="84"/>
      <c r="AL7" s="84"/>
      <c r="AM7" s="84"/>
      <c r="AN7" s="84"/>
      <c r="AO7" s="85"/>
      <c r="AP7" s="86"/>
      <c r="AQ7" s="84"/>
      <c r="AR7" s="84"/>
      <c r="AS7" s="84"/>
      <c r="AT7" s="84"/>
      <c r="AU7" s="85"/>
      <c r="AV7" s="177"/>
      <c r="AW7" s="178"/>
      <c r="AX7" s="179"/>
      <c r="AY7" s="81"/>
      <c r="AZ7" s="83"/>
      <c r="BA7" s="84"/>
      <c r="BB7" s="84"/>
      <c r="BC7" s="84"/>
      <c r="BD7" s="84"/>
      <c r="BE7" s="85"/>
      <c r="BF7" s="86"/>
      <c r="BG7" s="84"/>
      <c r="BH7" s="84"/>
      <c r="BI7" s="84"/>
      <c r="BJ7" s="84"/>
      <c r="BK7" s="85"/>
      <c r="BL7" s="177"/>
      <c r="BM7" s="178"/>
      <c r="BN7" s="179"/>
      <c r="BO7" s="81"/>
      <c r="BP7" s="83"/>
      <c r="BQ7" s="84"/>
      <c r="BR7" s="84"/>
      <c r="BS7" s="84"/>
      <c r="BT7" s="84"/>
      <c r="BU7" s="85"/>
      <c r="BV7" s="86"/>
      <c r="BW7" s="84"/>
      <c r="BX7" s="84"/>
      <c r="BY7" s="84"/>
      <c r="BZ7" s="84"/>
      <c r="CA7" s="85"/>
      <c r="CB7" s="177"/>
      <c r="CC7" s="178"/>
      <c r="CD7" s="179"/>
      <c r="CE7" s="81"/>
      <c r="CF7" s="83"/>
      <c r="CG7" s="84"/>
      <c r="CH7" s="84"/>
      <c r="CI7" s="84"/>
      <c r="CJ7" s="84"/>
      <c r="CK7" s="85"/>
      <c r="CL7" s="86"/>
      <c r="CM7" s="84"/>
      <c r="CN7" s="84"/>
      <c r="CO7" s="84"/>
      <c r="CP7" s="84"/>
      <c r="CQ7" s="85"/>
      <c r="CR7" s="177"/>
      <c r="CS7" s="178"/>
      <c r="CT7" s="179"/>
      <c r="CU7" s="81"/>
      <c r="CV7" s="86"/>
      <c r="CW7" s="84"/>
      <c r="CX7" s="84"/>
      <c r="CY7" s="84"/>
      <c r="CZ7" s="84"/>
      <c r="DA7" s="85"/>
      <c r="DB7" s="86"/>
      <c r="DC7" s="84"/>
      <c r="DD7" s="84"/>
      <c r="DE7" s="84"/>
      <c r="DF7" s="84"/>
      <c r="DG7" s="85"/>
      <c r="DH7" s="235"/>
      <c r="DI7" s="237" t="s">
        <v>8</v>
      </c>
      <c r="DJ7" s="86"/>
      <c r="DK7" s="84"/>
      <c r="DL7" s="85"/>
      <c r="DM7"/>
    </row>
    <row r="8" spans="1:119" s="65" customFormat="1" ht="13.15" customHeight="1">
      <c r="A8" s="73"/>
      <c r="B8" s="73" t="s">
        <v>9</v>
      </c>
      <c r="C8" s="82"/>
      <c r="D8" s="83">
        <v>187466898.30999991</v>
      </c>
      <c r="E8" s="84"/>
      <c r="F8" s="84">
        <v>23340406.370000001</v>
      </c>
      <c r="G8" s="84"/>
      <c r="H8" s="84">
        <v>210807304.67999992</v>
      </c>
      <c r="I8" s="85"/>
      <c r="J8" s="86">
        <v>103234342.8</v>
      </c>
      <c r="K8" s="84"/>
      <c r="L8" s="84">
        <v>118633052.88</v>
      </c>
      <c r="M8" s="84"/>
      <c r="N8" s="84">
        <v>221867395.68000001</v>
      </c>
      <c r="O8" s="85"/>
      <c r="P8" s="177">
        <f>+D8+J8</f>
        <v>290701241.1099999</v>
      </c>
      <c r="Q8" s="178">
        <f>+F8+L8</f>
        <v>141973459.25</v>
      </c>
      <c r="R8" s="179">
        <f>+P8+Q8</f>
        <v>432674700.3599999</v>
      </c>
      <c r="S8" s="79"/>
      <c r="T8" s="83">
        <v>363266039.48000002</v>
      </c>
      <c r="U8" s="84"/>
      <c r="V8" s="84">
        <v>55625868.090000004</v>
      </c>
      <c r="W8" s="84"/>
      <c r="X8" s="84">
        <v>418891907.57000005</v>
      </c>
      <c r="Y8" s="85"/>
      <c r="Z8" s="86">
        <v>235853053.63308311</v>
      </c>
      <c r="AA8" s="84"/>
      <c r="AB8" s="84">
        <v>134780874.21999997</v>
      </c>
      <c r="AC8" s="84"/>
      <c r="AD8" s="84">
        <v>370633927.85308307</v>
      </c>
      <c r="AE8" s="85"/>
      <c r="AF8" s="177">
        <f>+T8+Z8</f>
        <v>599119093.11308312</v>
      </c>
      <c r="AG8" s="178">
        <f>+V8+AB8</f>
        <v>190406742.30999997</v>
      </c>
      <c r="AH8" s="179">
        <f>+AF8+AG8</f>
        <v>789525835.42308307</v>
      </c>
      <c r="AI8" s="81"/>
      <c r="AJ8" s="83">
        <v>113276836.18999998</v>
      </c>
      <c r="AK8" s="84"/>
      <c r="AL8" s="84">
        <v>21312338.41</v>
      </c>
      <c r="AM8" s="84"/>
      <c r="AN8" s="84">
        <v>134589174.59999999</v>
      </c>
      <c r="AO8" s="85"/>
      <c r="AP8" s="86">
        <v>38286782.270000018</v>
      </c>
      <c r="AQ8" s="84"/>
      <c r="AR8" s="84">
        <v>65594628.359999999</v>
      </c>
      <c r="AS8" s="84"/>
      <c r="AT8" s="84">
        <v>103881410.63000003</v>
      </c>
      <c r="AU8" s="85"/>
      <c r="AV8" s="177">
        <f>+AJ8+AP8</f>
        <v>151563618.46000001</v>
      </c>
      <c r="AW8" s="178">
        <f>+AL8+AR8</f>
        <v>86906966.769999996</v>
      </c>
      <c r="AX8" s="179">
        <f>+AV8+AW8</f>
        <v>238470585.23000002</v>
      </c>
      <c r="AY8" s="81"/>
      <c r="AZ8" s="83">
        <v>209686001.17964557</v>
      </c>
      <c r="BA8" s="84"/>
      <c r="BB8" s="84">
        <v>29011662.350354459</v>
      </c>
      <c r="BC8" s="84"/>
      <c r="BD8" s="84">
        <v>238697663.53000003</v>
      </c>
      <c r="BE8" s="85"/>
      <c r="BF8" s="86">
        <v>142846431.28943259</v>
      </c>
      <c r="BG8" s="84"/>
      <c r="BH8" s="84">
        <v>99730101.290567443</v>
      </c>
      <c r="BI8" s="84"/>
      <c r="BJ8" s="84">
        <v>242576532.58000004</v>
      </c>
      <c r="BK8" s="85"/>
      <c r="BL8" s="177">
        <f>+AZ8+BF8</f>
        <v>352532432.46907818</v>
      </c>
      <c r="BM8" s="178">
        <f>+BB8+BH8</f>
        <v>128741763.64092191</v>
      </c>
      <c r="BN8" s="179">
        <f>+BL8+BM8</f>
        <v>481274196.11000007</v>
      </c>
      <c r="BO8" s="81"/>
      <c r="BP8" s="83">
        <v>136121035.83999994</v>
      </c>
      <c r="BQ8" s="84"/>
      <c r="BR8" s="84">
        <v>16985535.910000004</v>
      </c>
      <c r="BS8" s="84"/>
      <c r="BT8" s="84">
        <v>153106571.74999994</v>
      </c>
      <c r="BU8" s="85"/>
      <c r="BV8" s="86">
        <v>58210463.059999958</v>
      </c>
      <c r="BW8" s="84"/>
      <c r="BX8" s="84">
        <v>63399424.700000033</v>
      </c>
      <c r="BY8" s="84"/>
      <c r="BZ8" s="84">
        <v>121609887.75999999</v>
      </c>
      <c r="CA8" s="85"/>
      <c r="CB8" s="177">
        <f>+BP8+BV8</f>
        <v>194331498.89999992</v>
      </c>
      <c r="CC8" s="178">
        <f>+BR8+BX8</f>
        <v>80384960.610000044</v>
      </c>
      <c r="CD8" s="179">
        <f>+CB8+CC8</f>
        <v>274716459.50999999</v>
      </c>
      <c r="CE8" s="81"/>
      <c r="CF8" s="83">
        <v>225065716.229651</v>
      </c>
      <c r="CG8" s="84"/>
      <c r="CH8" s="84">
        <v>33878283.770348698</v>
      </c>
      <c r="CI8" s="84"/>
      <c r="CJ8" s="84">
        <v>258943999.9999997</v>
      </c>
      <c r="CK8" s="85"/>
      <c r="CL8" s="86">
        <v>129578892.74254988</v>
      </c>
      <c r="CM8" s="84"/>
      <c r="CN8" s="84">
        <v>83333784.257450402</v>
      </c>
      <c r="CO8" s="84"/>
      <c r="CP8" s="84">
        <v>212912677.0000003</v>
      </c>
      <c r="CQ8" s="85"/>
      <c r="CR8" s="177">
        <f>+CF8+CL8</f>
        <v>354644608.97220087</v>
      </c>
      <c r="CS8" s="178">
        <f>+CH8+CN8</f>
        <v>117212068.0277991</v>
      </c>
      <c r="CT8" s="179">
        <f>+CR8+CS8</f>
        <v>471856677</v>
      </c>
      <c r="CU8" s="81"/>
      <c r="CV8" s="86">
        <f t="shared" ref="CV8:CV15" si="0">+D8+T8+AJ8+AZ8+BP8+CF8</f>
        <v>1234882527.2292964</v>
      </c>
      <c r="CW8" s="84"/>
      <c r="CX8" s="84">
        <f t="shared" ref="CX8:CX15" si="1">+F8+V8+AL8+BB8+BR8+CH8</f>
        <v>180154094.90070316</v>
      </c>
      <c r="CY8" s="87"/>
      <c r="CZ8" s="84">
        <f>+CV8+CX8</f>
        <v>1415036622.1299996</v>
      </c>
      <c r="DA8" s="88"/>
      <c r="DB8" s="86">
        <f>+J8+Z8+AP8+BF8+BV8+CL8</f>
        <v>708009965.79506564</v>
      </c>
      <c r="DC8" s="87"/>
      <c r="DD8" s="84">
        <f>+L8+AB8+AR8+BH8+BX8+CN8</f>
        <v>565471865.70801783</v>
      </c>
      <c r="DE8" s="87"/>
      <c r="DF8" s="84">
        <f>+DB8+DD8</f>
        <v>1273481831.5030835</v>
      </c>
      <c r="DG8" s="88"/>
      <c r="DH8" s="226"/>
      <c r="DI8" s="237" t="s">
        <v>9</v>
      </c>
      <c r="DJ8" s="86">
        <f>+CZ8</f>
        <v>1415036622.1299996</v>
      </c>
      <c r="DK8" s="84">
        <f>+DF8</f>
        <v>1273481831.5030835</v>
      </c>
      <c r="DL8" s="85">
        <f>+DJ8+DK8</f>
        <v>2688518453.6330833</v>
      </c>
      <c r="DM8"/>
    </row>
    <row r="9" spans="1:119" s="65" customFormat="1" ht="13.15" customHeight="1">
      <c r="A9" s="73"/>
      <c r="B9" s="73" t="s">
        <v>10</v>
      </c>
      <c r="C9" s="82"/>
      <c r="D9" s="83"/>
      <c r="E9" s="84"/>
      <c r="F9" s="84"/>
      <c r="G9" s="84"/>
      <c r="H9" s="84"/>
      <c r="I9" s="85"/>
      <c r="J9" s="86"/>
      <c r="K9" s="84"/>
      <c r="L9" s="84"/>
      <c r="M9" s="84"/>
      <c r="N9" s="84"/>
      <c r="O9" s="85"/>
      <c r="P9" s="180">
        <f t="shared" ref="P9:P16" si="2">+D9+J9</f>
        <v>0</v>
      </c>
      <c r="Q9" s="181">
        <f t="shared" ref="Q9:Q16" si="3">+F9+L9</f>
        <v>0</v>
      </c>
      <c r="R9" s="182">
        <f t="shared" ref="R9:R16" si="4">+P9+Q9</f>
        <v>0</v>
      </c>
      <c r="S9" s="79"/>
      <c r="T9" s="83"/>
      <c r="U9" s="84"/>
      <c r="V9" s="84"/>
      <c r="W9" s="84"/>
      <c r="X9" s="84"/>
      <c r="Y9" s="85"/>
      <c r="Z9" s="86">
        <v>0</v>
      </c>
      <c r="AA9" s="84"/>
      <c r="AB9" s="84">
        <v>0</v>
      </c>
      <c r="AC9" s="84"/>
      <c r="AD9" s="84"/>
      <c r="AE9" s="85"/>
      <c r="AF9" s="180">
        <f t="shared" ref="AF9:AF16" si="5">+T9+Z9</f>
        <v>0</v>
      </c>
      <c r="AG9" s="181">
        <f t="shared" ref="AG9:AG16" si="6">+V9+AB9</f>
        <v>0</v>
      </c>
      <c r="AH9" s="182">
        <f t="shared" ref="AH9:AH16" si="7">+AF9+AG9</f>
        <v>0</v>
      </c>
      <c r="AI9" s="81"/>
      <c r="AJ9" s="83"/>
      <c r="AK9" s="84"/>
      <c r="AL9" s="84"/>
      <c r="AM9" s="84"/>
      <c r="AN9" s="84"/>
      <c r="AO9" s="85"/>
      <c r="AP9" s="86">
        <v>0</v>
      </c>
      <c r="AQ9" s="84"/>
      <c r="AR9" s="84">
        <v>0</v>
      </c>
      <c r="AS9" s="84"/>
      <c r="AT9" s="84">
        <v>0</v>
      </c>
      <c r="AU9" s="85"/>
      <c r="AV9" s="180">
        <f t="shared" ref="AV9:AV16" si="8">+AJ9+AP9</f>
        <v>0</v>
      </c>
      <c r="AW9" s="181">
        <f t="shared" ref="AW9:AW16" si="9">+AL9+AR9</f>
        <v>0</v>
      </c>
      <c r="AX9" s="182">
        <f t="shared" ref="AX9:AX16" si="10">+AV9+AW9</f>
        <v>0</v>
      </c>
      <c r="AY9" s="81"/>
      <c r="AZ9" s="83"/>
      <c r="BA9" s="84"/>
      <c r="BB9" s="84"/>
      <c r="BC9" s="84"/>
      <c r="BD9" s="84"/>
      <c r="BE9" s="85"/>
      <c r="BF9" s="86"/>
      <c r="BG9" s="84"/>
      <c r="BH9" s="84"/>
      <c r="BI9" s="84"/>
      <c r="BJ9" s="84"/>
      <c r="BK9" s="85"/>
      <c r="BL9" s="180">
        <f t="shared" ref="BL9:BL16" si="11">+AZ9+BF9</f>
        <v>0</v>
      </c>
      <c r="BM9" s="181">
        <f t="shared" ref="BM9:BM16" si="12">+BB9+BH9</f>
        <v>0</v>
      </c>
      <c r="BN9" s="182">
        <f t="shared" ref="BN9:BN16" si="13">+BL9+BM9</f>
        <v>0</v>
      </c>
      <c r="BO9" s="81"/>
      <c r="BP9" s="83"/>
      <c r="BQ9" s="84"/>
      <c r="BR9" s="84"/>
      <c r="BS9" s="84"/>
      <c r="BT9" s="84"/>
      <c r="BU9" s="85"/>
      <c r="BV9" s="86">
        <v>0</v>
      </c>
      <c r="BW9" s="84"/>
      <c r="BX9" s="84">
        <v>0</v>
      </c>
      <c r="BY9" s="84"/>
      <c r="BZ9" s="84">
        <v>0</v>
      </c>
      <c r="CA9" s="85"/>
      <c r="CB9" s="180">
        <f t="shared" ref="CB9:CB16" si="14">+BP9+BV9</f>
        <v>0</v>
      </c>
      <c r="CC9" s="181">
        <f t="shared" ref="CC9:CC16" si="15">+BR9+BX9</f>
        <v>0</v>
      </c>
      <c r="CD9" s="182">
        <f t="shared" ref="CD9:CD16" si="16">+CB9+CC9</f>
        <v>0</v>
      </c>
      <c r="CE9" s="81"/>
      <c r="CF9" s="83"/>
      <c r="CG9" s="84"/>
      <c r="CH9" s="84"/>
      <c r="CI9" s="84"/>
      <c r="CJ9" s="84"/>
      <c r="CK9" s="85"/>
      <c r="CL9" s="86"/>
      <c r="CM9" s="84"/>
      <c r="CN9" s="84"/>
      <c r="CO9" s="84"/>
      <c r="CP9" s="84"/>
      <c r="CQ9" s="85"/>
      <c r="CR9" s="180">
        <f t="shared" ref="CR9:CR16" si="17">+CF9+CL9</f>
        <v>0</v>
      </c>
      <c r="CS9" s="181">
        <f t="shared" ref="CS9:CS16" si="18">+CH9+CN9</f>
        <v>0</v>
      </c>
      <c r="CT9" s="182">
        <f t="shared" ref="CT9:CT16" si="19">+CR9+CS9</f>
        <v>0</v>
      </c>
      <c r="CU9" s="81"/>
      <c r="CV9" s="86">
        <f t="shared" si="0"/>
        <v>0</v>
      </c>
      <c r="CW9" s="84"/>
      <c r="CX9" s="84">
        <f t="shared" si="1"/>
        <v>0</v>
      </c>
      <c r="CY9" s="87"/>
      <c r="CZ9" s="84">
        <f t="shared" ref="CZ9:CZ16" si="20">+CV9+CX9</f>
        <v>0</v>
      </c>
      <c r="DA9" s="88"/>
      <c r="DB9" s="86"/>
      <c r="DC9" s="87"/>
      <c r="DD9" s="84">
        <v>0</v>
      </c>
      <c r="DE9" s="87"/>
      <c r="DF9" s="84">
        <v>0</v>
      </c>
      <c r="DG9" s="88"/>
      <c r="DH9" s="226"/>
      <c r="DI9" s="237" t="s">
        <v>10</v>
      </c>
      <c r="DJ9" s="86">
        <f>+CZ9</f>
        <v>0</v>
      </c>
      <c r="DK9" s="84">
        <f>+DF9</f>
        <v>0</v>
      </c>
      <c r="DL9" s="85">
        <f>+DJ9+DK9</f>
        <v>0</v>
      </c>
      <c r="DM9"/>
    </row>
    <row r="10" spans="1:119" s="65" customFormat="1" ht="13.15" customHeight="1">
      <c r="A10" s="73"/>
      <c r="B10" s="89" t="s">
        <v>11</v>
      </c>
      <c r="C10" s="90"/>
      <c r="D10" s="91">
        <v>187466898.30999991</v>
      </c>
      <c r="E10" s="92"/>
      <c r="F10" s="92">
        <v>23340406.370000001</v>
      </c>
      <c r="G10" s="92"/>
      <c r="H10" s="92">
        <v>210807304.67999992</v>
      </c>
      <c r="I10" s="93"/>
      <c r="J10" s="94">
        <v>103234342.8</v>
      </c>
      <c r="K10" s="92"/>
      <c r="L10" s="92">
        <v>118633052.88</v>
      </c>
      <c r="M10" s="92"/>
      <c r="N10" s="92">
        <v>221867395.68000001</v>
      </c>
      <c r="O10" s="93"/>
      <c r="P10" s="183">
        <f t="shared" si="2"/>
        <v>290701241.1099999</v>
      </c>
      <c r="Q10" s="184">
        <f t="shared" si="3"/>
        <v>141973459.25</v>
      </c>
      <c r="R10" s="185">
        <f t="shared" si="4"/>
        <v>432674700.3599999</v>
      </c>
      <c r="S10" s="79"/>
      <c r="T10" s="91">
        <v>363266039.48000002</v>
      </c>
      <c r="U10" s="92"/>
      <c r="V10" s="92">
        <v>55625868.090000004</v>
      </c>
      <c r="W10" s="92"/>
      <c r="X10" s="92">
        <v>418891907.57000005</v>
      </c>
      <c r="Y10" s="93"/>
      <c r="Z10" s="94">
        <v>235853053.63308311</v>
      </c>
      <c r="AA10" s="92"/>
      <c r="AB10" s="92">
        <v>134780874.21999997</v>
      </c>
      <c r="AC10" s="92"/>
      <c r="AD10" s="92">
        <v>370633927.85308307</v>
      </c>
      <c r="AE10" s="93"/>
      <c r="AF10" s="183">
        <f t="shared" si="5"/>
        <v>599119093.11308312</v>
      </c>
      <c r="AG10" s="184">
        <f t="shared" si="6"/>
        <v>190406742.30999997</v>
      </c>
      <c r="AH10" s="185">
        <f t="shared" si="7"/>
        <v>789525835.42308307</v>
      </c>
      <c r="AI10" s="81"/>
      <c r="AJ10" s="91">
        <v>113276836.18999998</v>
      </c>
      <c r="AK10" s="92"/>
      <c r="AL10" s="92">
        <v>21312338.41</v>
      </c>
      <c r="AM10" s="92"/>
      <c r="AN10" s="92">
        <v>134589174.59999999</v>
      </c>
      <c r="AO10" s="93"/>
      <c r="AP10" s="94">
        <v>38286782.270000018</v>
      </c>
      <c r="AQ10" s="92"/>
      <c r="AR10" s="92">
        <v>65594628.359999999</v>
      </c>
      <c r="AS10" s="92"/>
      <c r="AT10" s="92">
        <v>103881410.63000003</v>
      </c>
      <c r="AU10" s="93"/>
      <c r="AV10" s="183">
        <f t="shared" si="8"/>
        <v>151563618.46000001</v>
      </c>
      <c r="AW10" s="184">
        <f t="shared" si="9"/>
        <v>86906966.769999996</v>
      </c>
      <c r="AX10" s="185">
        <f t="shared" si="10"/>
        <v>238470585.23000002</v>
      </c>
      <c r="AY10" s="81"/>
      <c r="AZ10" s="91">
        <v>209686001.17964557</v>
      </c>
      <c r="BA10" s="92"/>
      <c r="BB10" s="92">
        <v>29011662.350354459</v>
      </c>
      <c r="BC10" s="92"/>
      <c r="BD10" s="92">
        <v>238697663.53000003</v>
      </c>
      <c r="BE10" s="93"/>
      <c r="BF10" s="94">
        <v>142846431.28943259</v>
      </c>
      <c r="BG10" s="92"/>
      <c r="BH10" s="92">
        <v>99730101.290567443</v>
      </c>
      <c r="BI10" s="92"/>
      <c r="BJ10" s="92">
        <v>242576532.58000004</v>
      </c>
      <c r="BK10" s="93"/>
      <c r="BL10" s="183">
        <f t="shared" si="11"/>
        <v>352532432.46907818</v>
      </c>
      <c r="BM10" s="184">
        <f t="shared" si="12"/>
        <v>128741763.64092191</v>
      </c>
      <c r="BN10" s="185">
        <f t="shared" si="13"/>
        <v>481274196.11000007</v>
      </c>
      <c r="BO10" s="81"/>
      <c r="BP10" s="91">
        <v>136121035.83999994</v>
      </c>
      <c r="BQ10" s="92"/>
      <c r="BR10" s="92">
        <v>16985535.910000004</v>
      </c>
      <c r="BS10" s="92"/>
      <c r="BT10" s="92">
        <v>153106571.74999994</v>
      </c>
      <c r="BU10" s="93"/>
      <c r="BV10" s="94">
        <v>58210463.059999958</v>
      </c>
      <c r="BW10" s="92"/>
      <c r="BX10" s="92">
        <v>63399424.700000033</v>
      </c>
      <c r="BY10" s="92"/>
      <c r="BZ10" s="92">
        <v>121609887.75999999</v>
      </c>
      <c r="CA10" s="93"/>
      <c r="CB10" s="183">
        <f t="shared" si="14"/>
        <v>194331498.89999992</v>
      </c>
      <c r="CC10" s="184">
        <f t="shared" si="15"/>
        <v>80384960.610000044</v>
      </c>
      <c r="CD10" s="185">
        <f t="shared" si="16"/>
        <v>274716459.50999999</v>
      </c>
      <c r="CE10" s="81"/>
      <c r="CF10" s="91">
        <v>225065716.229651</v>
      </c>
      <c r="CG10" s="92"/>
      <c r="CH10" s="92">
        <v>33878283.770348698</v>
      </c>
      <c r="CI10" s="92"/>
      <c r="CJ10" s="92">
        <v>258943999.9999997</v>
      </c>
      <c r="CK10" s="93"/>
      <c r="CL10" s="94">
        <v>129578892.74254988</v>
      </c>
      <c r="CM10" s="92"/>
      <c r="CN10" s="92">
        <v>83333784.257450402</v>
      </c>
      <c r="CO10" s="92"/>
      <c r="CP10" s="92">
        <v>212912677.0000003</v>
      </c>
      <c r="CQ10" s="93"/>
      <c r="CR10" s="183">
        <f t="shared" si="17"/>
        <v>354644608.97220087</v>
      </c>
      <c r="CS10" s="184">
        <f t="shared" si="18"/>
        <v>117212068.0277991</v>
      </c>
      <c r="CT10" s="185">
        <f t="shared" si="19"/>
        <v>471856677</v>
      </c>
      <c r="CU10" s="81"/>
      <c r="CV10" s="86">
        <f t="shared" si="0"/>
        <v>1234882527.2292964</v>
      </c>
      <c r="CW10" s="84"/>
      <c r="CX10" s="84">
        <f t="shared" si="1"/>
        <v>180154094.90070316</v>
      </c>
      <c r="CY10" s="95"/>
      <c r="CZ10" s="84">
        <f t="shared" si="20"/>
        <v>1415036622.1299996</v>
      </c>
      <c r="DA10" s="96"/>
      <c r="DB10" s="94">
        <f>+DB8+DB9</f>
        <v>708009965.79506564</v>
      </c>
      <c r="DC10" s="95"/>
      <c r="DD10" s="92">
        <f>+DD8+DD9</f>
        <v>565471865.70801783</v>
      </c>
      <c r="DE10" s="95"/>
      <c r="DF10" s="92">
        <f>+DF8+DF9</f>
        <v>1273481831.5030835</v>
      </c>
      <c r="DG10" s="96"/>
      <c r="DH10" s="225"/>
      <c r="DI10" s="238" t="s">
        <v>11</v>
      </c>
      <c r="DJ10" s="94">
        <f>+DJ8</f>
        <v>1415036622.1299996</v>
      </c>
      <c r="DK10" s="92">
        <f>+DK8</f>
        <v>1273481831.5030835</v>
      </c>
      <c r="DL10" s="93">
        <f>+DL8</f>
        <v>2688518453.6330833</v>
      </c>
      <c r="DM10"/>
    </row>
    <row r="11" spans="1:119" s="65" customFormat="1" ht="15.6">
      <c r="A11" s="73">
        <v>2</v>
      </c>
      <c r="B11" s="73" t="s">
        <v>12</v>
      </c>
      <c r="C11" s="82"/>
      <c r="D11" s="83">
        <v>0</v>
      </c>
      <c r="E11" s="84"/>
      <c r="F11" s="84">
        <v>-1622088.7399999993</v>
      </c>
      <c r="G11" s="84"/>
      <c r="H11" s="84">
        <v>-1622088.7399999993</v>
      </c>
      <c r="I11" s="85"/>
      <c r="J11" s="86">
        <v>-13533045.879999999</v>
      </c>
      <c r="K11" s="84"/>
      <c r="L11" s="84">
        <v>-17260700.75</v>
      </c>
      <c r="M11" s="84"/>
      <c r="N11" s="84">
        <v>-30793746.629999999</v>
      </c>
      <c r="O11" s="85"/>
      <c r="P11" s="177">
        <f t="shared" si="2"/>
        <v>-13533045.879999999</v>
      </c>
      <c r="Q11" s="178">
        <f t="shared" si="3"/>
        <v>-18882789.489999998</v>
      </c>
      <c r="R11" s="179">
        <f t="shared" si="4"/>
        <v>-32415835.369999997</v>
      </c>
      <c r="S11" s="79"/>
      <c r="T11" s="83">
        <v>-19855434.739999998</v>
      </c>
      <c r="U11" s="84"/>
      <c r="V11" s="84">
        <v>-6260450.7999999998</v>
      </c>
      <c r="W11" s="84"/>
      <c r="X11" s="84">
        <v>-26115885.539999999</v>
      </c>
      <c r="Y11" s="85"/>
      <c r="Z11" s="86">
        <v>-16973427.369999997</v>
      </c>
      <c r="AA11" s="84"/>
      <c r="AB11" s="84">
        <v>-33394521.689999998</v>
      </c>
      <c r="AC11" s="84"/>
      <c r="AD11" s="84">
        <v>-50367949.059999995</v>
      </c>
      <c r="AE11" s="85"/>
      <c r="AF11" s="177">
        <f t="shared" si="5"/>
        <v>-36828862.109999999</v>
      </c>
      <c r="AG11" s="178">
        <f t="shared" si="6"/>
        <v>-39654972.489999995</v>
      </c>
      <c r="AH11" s="179">
        <f t="shared" si="7"/>
        <v>-76483834.599999994</v>
      </c>
      <c r="AI11" s="81"/>
      <c r="AJ11" s="83"/>
      <c r="AK11" s="84"/>
      <c r="AL11" s="84"/>
      <c r="AM11" s="84"/>
      <c r="AN11" s="84"/>
      <c r="AO11" s="85"/>
      <c r="AP11" s="86">
        <v>0</v>
      </c>
      <c r="AQ11" s="84"/>
      <c r="AR11" s="84">
        <v>0</v>
      </c>
      <c r="AS11" s="84"/>
      <c r="AT11" s="84">
        <v>0</v>
      </c>
      <c r="AU11" s="85"/>
      <c r="AV11" s="177">
        <f t="shared" si="8"/>
        <v>0</v>
      </c>
      <c r="AW11" s="178">
        <f t="shared" si="9"/>
        <v>0</v>
      </c>
      <c r="AX11" s="179">
        <f t="shared" si="10"/>
        <v>0</v>
      </c>
      <c r="AY11" s="81"/>
      <c r="AZ11" s="83"/>
      <c r="BA11" s="84"/>
      <c r="BB11" s="84"/>
      <c r="BC11" s="84"/>
      <c r="BD11" s="84">
        <v>0</v>
      </c>
      <c r="BE11" s="85"/>
      <c r="BF11" s="86">
        <v>0</v>
      </c>
      <c r="BG11" s="84"/>
      <c r="BH11" s="84">
        <v>0</v>
      </c>
      <c r="BI11" s="84"/>
      <c r="BJ11" s="84">
        <v>0</v>
      </c>
      <c r="BK11" s="85"/>
      <c r="BL11" s="177">
        <f t="shared" si="11"/>
        <v>0</v>
      </c>
      <c r="BM11" s="178">
        <f t="shared" si="12"/>
        <v>0</v>
      </c>
      <c r="BN11" s="179">
        <f t="shared" si="13"/>
        <v>0</v>
      </c>
      <c r="BO11" s="81"/>
      <c r="BP11" s="83">
        <v>1056323.4800000002</v>
      </c>
      <c r="BQ11" s="84"/>
      <c r="BR11" s="84">
        <v>1498577.01</v>
      </c>
      <c r="BS11" s="84"/>
      <c r="BT11" s="84">
        <v>2554900.4900000002</v>
      </c>
      <c r="BU11" s="85"/>
      <c r="BV11" s="86">
        <v>17790746.640000008</v>
      </c>
      <c r="BW11" s="84"/>
      <c r="BX11" s="84">
        <v>-15554990.919999981</v>
      </c>
      <c r="BY11" s="84"/>
      <c r="BZ11" s="84">
        <v>2235755.7200000267</v>
      </c>
      <c r="CA11" s="85"/>
      <c r="CB11" s="177">
        <f t="shared" si="14"/>
        <v>18847070.120000008</v>
      </c>
      <c r="CC11" s="178">
        <f t="shared" si="15"/>
        <v>-14056413.909999982</v>
      </c>
      <c r="CD11" s="179">
        <f t="shared" si="16"/>
        <v>4790656.210000027</v>
      </c>
      <c r="CE11" s="81"/>
      <c r="CF11" s="83">
        <v>0</v>
      </c>
      <c r="CG11" s="84"/>
      <c r="CH11" s="84">
        <v>0</v>
      </c>
      <c r="CI11" s="84"/>
      <c r="CJ11" s="84">
        <v>0</v>
      </c>
      <c r="CK11" s="85"/>
      <c r="CL11" s="86">
        <v>0</v>
      </c>
      <c r="CM11" s="84"/>
      <c r="CN11" s="84">
        <v>0</v>
      </c>
      <c r="CO11" s="84"/>
      <c r="CP11" s="84">
        <v>0</v>
      </c>
      <c r="CQ11" s="85"/>
      <c r="CR11" s="177">
        <f t="shared" si="17"/>
        <v>0</v>
      </c>
      <c r="CS11" s="178">
        <f t="shared" si="18"/>
        <v>0</v>
      </c>
      <c r="CT11" s="179">
        <f t="shared" si="19"/>
        <v>0</v>
      </c>
      <c r="CU11" s="81"/>
      <c r="CV11" s="86">
        <f t="shared" si="0"/>
        <v>-18799111.259999998</v>
      </c>
      <c r="CW11" s="84"/>
      <c r="CX11" s="84">
        <f t="shared" si="1"/>
        <v>-6383962.5299999993</v>
      </c>
      <c r="CY11" s="87"/>
      <c r="CZ11" s="84">
        <f t="shared" si="20"/>
        <v>-25183073.789999999</v>
      </c>
      <c r="DA11" s="88"/>
      <c r="DB11" s="86">
        <f t="shared" ref="DB11:DB15" si="21">+J11+Z11+AP11+BF11+BV11+CL11</f>
        <v>-12715726.609999988</v>
      </c>
      <c r="DC11" s="87"/>
      <c r="DD11" s="84">
        <f t="shared" ref="DD11:DD15" si="22">+L11+AB11+AR11+BH11+BX11+CN11</f>
        <v>-66210213.359999977</v>
      </c>
      <c r="DE11" s="87"/>
      <c r="DF11" s="84">
        <f t="shared" ref="DF11:DF15" si="23">+DB11+DD11</f>
        <v>-78925939.969999969</v>
      </c>
      <c r="DG11" s="88"/>
      <c r="DH11" s="224"/>
      <c r="DI11" s="237" t="s">
        <v>12</v>
      </c>
      <c r="DJ11" s="86">
        <f t="shared" ref="DJ11:DJ15" si="24">+CZ11</f>
        <v>-25183073.789999999</v>
      </c>
      <c r="DK11" s="84">
        <f t="shared" ref="DK11:DK15" si="25">+DF11</f>
        <v>-78925939.969999969</v>
      </c>
      <c r="DL11" s="85">
        <f t="shared" ref="DL11:DL15" si="26">+DJ11+DK11</f>
        <v>-104109013.75999996</v>
      </c>
      <c r="DM11"/>
    </row>
    <row r="12" spans="1:119" s="65" customFormat="1" ht="15.6">
      <c r="A12" s="73">
        <v>3</v>
      </c>
      <c r="B12" s="73" t="s">
        <v>13</v>
      </c>
      <c r="C12" s="82"/>
      <c r="D12" s="83">
        <v>0</v>
      </c>
      <c r="E12" s="84"/>
      <c r="F12" s="84">
        <v>0</v>
      </c>
      <c r="G12" s="84"/>
      <c r="H12" s="84">
        <v>0</v>
      </c>
      <c r="I12" s="85"/>
      <c r="J12" s="86">
        <v>0</v>
      </c>
      <c r="K12" s="84"/>
      <c r="L12" s="84">
        <v>0</v>
      </c>
      <c r="M12" s="84"/>
      <c r="N12" s="84">
        <v>0</v>
      </c>
      <c r="O12" s="85"/>
      <c r="P12" s="177">
        <f t="shared" si="2"/>
        <v>0</v>
      </c>
      <c r="Q12" s="178">
        <f t="shared" si="3"/>
        <v>0</v>
      </c>
      <c r="R12" s="179">
        <f t="shared" si="4"/>
        <v>0</v>
      </c>
      <c r="S12" s="79"/>
      <c r="T12" s="83"/>
      <c r="U12" s="84"/>
      <c r="V12" s="84"/>
      <c r="W12" s="84"/>
      <c r="X12" s="84">
        <v>0</v>
      </c>
      <c r="Y12" s="85"/>
      <c r="Z12" s="86">
        <v>0</v>
      </c>
      <c r="AA12" s="84"/>
      <c r="AB12" s="84">
        <v>0</v>
      </c>
      <c r="AC12" s="84"/>
      <c r="AD12" s="84">
        <v>0</v>
      </c>
      <c r="AE12" s="85"/>
      <c r="AF12" s="177">
        <f t="shared" si="5"/>
        <v>0</v>
      </c>
      <c r="AG12" s="178">
        <f t="shared" si="6"/>
        <v>0</v>
      </c>
      <c r="AH12" s="179">
        <f t="shared" si="7"/>
        <v>0</v>
      </c>
      <c r="AI12" s="81"/>
      <c r="AJ12" s="83"/>
      <c r="AK12" s="84"/>
      <c r="AL12" s="84"/>
      <c r="AM12" s="84"/>
      <c r="AN12" s="84"/>
      <c r="AO12" s="85"/>
      <c r="AP12" s="86">
        <v>0</v>
      </c>
      <c r="AQ12" s="84"/>
      <c r="AR12" s="84">
        <v>0</v>
      </c>
      <c r="AS12" s="84"/>
      <c r="AT12" s="84">
        <v>0</v>
      </c>
      <c r="AU12" s="85"/>
      <c r="AV12" s="177">
        <f t="shared" si="8"/>
        <v>0</v>
      </c>
      <c r="AW12" s="178">
        <f t="shared" si="9"/>
        <v>0</v>
      </c>
      <c r="AX12" s="179">
        <f t="shared" si="10"/>
        <v>0</v>
      </c>
      <c r="AY12" s="81"/>
      <c r="AZ12" s="83"/>
      <c r="BA12" s="84"/>
      <c r="BB12" s="84"/>
      <c r="BC12" s="84"/>
      <c r="BD12" s="84">
        <v>0</v>
      </c>
      <c r="BE12" s="85"/>
      <c r="BF12" s="86">
        <v>0</v>
      </c>
      <c r="BG12" s="84"/>
      <c r="BH12" s="84">
        <v>0</v>
      </c>
      <c r="BI12" s="84"/>
      <c r="BJ12" s="84">
        <v>0</v>
      </c>
      <c r="BK12" s="85"/>
      <c r="BL12" s="177">
        <f t="shared" si="11"/>
        <v>0</v>
      </c>
      <c r="BM12" s="178">
        <f t="shared" si="12"/>
        <v>0</v>
      </c>
      <c r="BN12" s="179">
        <f t="shared" si="13"/>
        <v>0</v>
      </c>
      <c r="BO12" s="81"/>
      <c r="BP12" s="83">
        <v>0</v>
      </c>
      <c r="BQ12" s="84"/>
      <c r="BR12" s="84">
        <v>0</v>
      </c>
      <c r="BS12" s="84"/>
      <c r="BT12" s="84"/>
      <c r="BU12" s="85"/>
      <c r="BV12" s="86">
        <v>0</v>
      </c>
      <c r="BW12" s="84"/>
      <c r="BX12" s="84">
        <v>0</v>
      </c>
      <c r="BY12" s="84"/>
      <c r="BZ12" s="84">
        <v>0</v>
      </c>
      <c r="CA12" s="85"/>
      <c r="CB12" s="177">
        <f t="shared" si="14"/>
        <v>0</v>
      </c>
      <c r="CC12" s="178">
        <f t="shared" si="15"/>
        <v>0</v>
      </c>
      <c r="CD12" s="179">
        <f t="shared" si="16"/>
        <v>0</v>
      </c>
      <c r="CE12" s="81"/>
      <c r="CF12" s="83">
        <v>0</v>
      </c>
      <c r="CG12" s="84"/>
      <c r="CH12" s="84">
        <v>0</v>
      </c>
      <c r="CI12" s="84"/>
      <c r="CJ12" s="84">
        <v>0</v>
      </c>
      <c r="CK12" s="85"/>
      <c r="CL12" s="86">
        <v>0</v>
      </c>
      <c r="CM12" s="84"/>
      <c r="CN12" s="84">
        <v>0</v>
      </c>
      <c r="CO12" s="84"/>
      <c r="CP12" s="84">
        <v>0</v>
      </c>
      <c r="CQ12" s="85"/>
      <c r="CR12" s="177">
        <f t="shared" si="17"/>
        <v>0</v>
      </c>
      <c r="CS12" s="178">
        <f t="shared" si="18"/>
        <v>0</v>
      </c>
      <c r="CT12" s="179">
        <f t="shared" si="19"/>
        <v>0</v>
      </c>
      <c r="CU12" s="81"/>
      <c r="CV12" s="86">
        <f t="shared" si="0"/>
        <v>0</v>
      </c>
      <c r="CW12" s="84"/>
      <c r="CX12" s="84">
        <f t="shared" si="1"/>
        <v>0</v>
      </c>
      <c r="CY12" s="87"/>
      <c r="CZ12" s="84">
        <f t="shared" si="20"/>
        <v>0</v>
      </c>
      <c r="DA12" s="88"/>
      <c r="DB12" s="86">
        <f t="shared" si="21"/>
        <v>0</v>
      </c>
      <c r="DC12" s="87"/>
      <c r="DD12" s="84">
        <f t="shared" si="22"/>
        <v>0</v>
      </c>
      <c r="DE12" s="87"/>
      <c r="DF12" s="84">
        <f t="shared" si="23"/>
        <v>0</v>
      </c>
      <c r="DG12" s="88"/>
      <c r="DH12" s="224"/>
      <c r="DI12" s="237" t="s">
        <v>13</v>
      </c>
      <c r="DJ12" s="86">
        <f t="shared" si="24"/>
        <v>0</v>
      </c>
      <c r="DK12" s="84">
        <f t="shared" si="25"/>
        <v>0</v>
      </c>
      <c r="DL12" s="85">
        <f t="shared" si="26"/>
        <v>0</v>
      </c>
      <c r="DM12"/>
    </row>
    <row r="13" spans="1:119" s="65" customFormat="1" ht="15.6">
      <c r="A13" s="73">
        <v>4</v>
      </c>
      <c r="B13" s="73" t="s">
        <v>14</v>
      </c>
      <c r="C13" s="82"/>
      <c r="D13" s="83">
        <v>0</v>
      </c>
      <c r="E13" s="84"/>
      <c r="F13" s="84">
        <v>0</v>
      </c>
      <c r="G13" s="84"/>
      <c r="H13" s="84">
        <v>0</v>
      </c>
      <c r="I13" s="85"/>
      <c r="J13" s="86">
        <v>0</v>
      </c>
      <c r="K13" s="84"/>
      <c r="L13" s="84">
        <v>0</v>
      </c>
      <c r="M13" s="84"/>
      <c r="N13" s="84">
        <v>0</v>
      </c>
      <c r="O13" s="85"/>
      <c r="P13" s="177">
        <f t="shared" si="2"/>
        <v>0</v>
      </c>
      <c r="Q13" s="178">
        <f t="shared" si="3"/>
        <v>0</v>
      </c>
      <c r="R13" s="179">
        <f t="shared" si="4"/>
        <v>0</v>
      </c>
      <c r="S13" s="79"/>
      <c r="T13" s="83"/>
      <c r="U13" s="84"/>
      <c r="V13" s="84"/>
      <c r="W13" s="84"/>
      <c r="X13" s="84">
        <v>0</v>
      </c>
      <c r="Y13" s="85"/>
      <c r="Z13" s="86">
        <v>0</v>
      </c>
      <c r="AA13" s="84"/>
      <c r="AB13" s="84">
        <v>0</v>
      </c>
      <c r="AC13" s="84"/>
      <c r="AD13" s="84">
        <v>0</v>
      </c>
      <c r="AE13" s="85"/>
      <c r="AF13" s="177">
        <f t="shared" si="5"/>
        <v>0</v>
      </c>
      <c r="AG13" s="178">
        <f t="shared" si="6"/>
        <v>0</v>
      </c>
      <c r="AH13" s="179">
        <f t="shared" si="7"/>
        <v>0</v>
      </c>
      <c r="AI13" s="81"/>
      <c r="AJ13" s="83"/>
      <c r="AK13" s="84"/>
      <c r="AL13" s="84"/>
      <c r="AM13" s="84"/>
      <c r="AN13" s="84"/>
      <c r="AO13" s="85"/>
      <c r="AP13" s="86">
        <v>0</v>
      </c>
      <c r="AQ13" s="84"/>
      <c r="AR13" s="84">
        <v>0</v>
      </c>
      <c r="AS13" s="84"/>
      <c r="AT13" s="84">
        <v>0</v>
      </c>
      <c r="AU13" s="85"/>
      <c r="AV13" s="177">
        <f t="shared" si="8"/>
        <v>0</v>
      </c>
      <c r="AW13" s="178">
        <f t="shared" si="9"/>
        <v>0</v>
      </c>
      <c r="AX13" s="179">
        <f t="shared" si="10"/>
        <v>0</v>
      </c>
      <c r="AY13" s="81"/>
      <c r="AZ13" s="83"/>
      <c r="BA13" s="84"/>
      <c r="BB13" s="84"/>
      <c r="BC13" s="84"/>
      <c r="BD13" s="84">
        <v>0</v>
      </c>
      <c r="BE13" s="85"/>
      <c r="BF13" s="86">
        <v>0</v>
      </c>
      <c r="BG13" s="84"/>
      <c r="BH13" s="84">
        <v>0</v>
      </c>
      <c r="BI13" s="84"/>
      <c r="BJ13" s="84">
        <v>0</v>
      </c>
      <c r="BK13" s="85"/>
      <c r="BL13" s="177">
        <f t="shared" si="11"/>
        <v>0</v>
      </c>
      <c r="BM13" s="178">
        <f t="shared" si="12"/>
        <v>0</v>
      </c>
      <c r="BN13" s="179">
        <f t="shared" si="13"/>
        <v>0</v>
      </c>
      <c r="BO13" s="81"/>
      <c r="BP13" s="83">
        <v>0</v>
      </c>
      <c r="BQ13" s="84"/>
      <c r="BR13" s="84">
        <v>0</v>
      </c>
      <c r="BS13" s="84"/>
      <c r="BT13" s="84"/>
      <c r="BU13" s="85"/>
      <c r="BV13" s="86">
        <v>0</v>
      </c>
      <c r="BW13" s="84"/>
      <c r="BX13" s="84">
        <v>0</v>
      </c>
      <c r="BY13" s="84"/>
      <c r="BZ13" s="84">
        <v>0</v>
      </c>
      <c r="CA13" s="85"/>
      <c r="CB13" s="177">
        <f t="shared" si="14"/>
        <v>0</v>
      </c>
      <c r="CC13" s="178">
        <f t="shared" si="15"/>
        <v>0</v>
      </c>
      <c r="CD13" s="179">
        <f t="shared" si="16"/>
        <v>0</v>
      </c>
      <c r="CE13" s="81"/>
      <c r="CF13" s="83">
        <v>0</v>
      </c>
      <c r="CG13" s="84"/>
      <c r="CH13" s="84">
        <v>0</v>
      </c>
      <c r="CI13" s="84"/>
      <c r="CJ13" s="84">
        <v>0</v>
      </c>
      <c r="CK13" s="85"/>
      <c r="CL13" s="86">
        <v>0</v>
      </c>
      <c r="CM13" s="84"/>
      <c r="CN13" s="84">
        <v>0</v>
      </c>
      <c r="CO13" s="84"/>
      <c r="CP13" s="84">
        <v>0</v>
      </c>
      <c r="CQ13" s="85"/>
      <c r="CR13" s="177">
        <f t="shared" si="17"/>
        <v>0</v>
      </c>
      <c r="CS13" s="178">
        <f t="shared" si="18"/>
        <v>0</v>
      </c>
      <c r="CT13" s="179">
        <f t="shared" si="19"/>
        <v>0</v>
      </c>
      <c r="CU13" s="81"/>
      <c r="CV13" s="86">
        <f t="shared" si="0"/>
        <v>0</v>
      </c>
      <c r="CW13" s="84"/>
      <c r="CX13" s="84">
        <f t="shared" si="1"/>
        <v>0</v>
      </c>
      <c r="CY13" s="87"/>
      <c r="CZ13" s="84">
        <f t="shared" si="20"/>
        <v>0</v>
      </c>
      <c r="DA13" s="88"/>
      <c r="DB13" s="86">
        <f t="shared" si="21"/>
        <v>0</v>
      </c>
      <c r="DC13" s="87"/>
      <c r="DD13" s="84">
        <f t="shared" si="22"/>
        <v>0</v>
      </c>
      <c r="DE13" s="87"/>
      <c r="DF13" s="84">
        <f t="shared" si="23"/>
        <v>0</v>
      </c>
      <c r="DG13" s="88"/>
      <c r="DH13" s="224"/>
      <c r="DI13" s="237" t="s">
        <v>14</v>
      </c>
      <c r="DJ13" s="86">
        <f t="shared" si="24"/>
        <v>0</v>
      </c>
      <c r="DK13" s="84">
        <f t="shared" si="25"/>
        <v>0</v>
      </c>
      <c r="DL13" s="85">
        <f t="shared" si="26"/>
        <v>0</v>
      </c>
      <c r="DM13"/>
    </row>
    <row r="14" spans="1:119" s="65" customFormat="1" ht="15.6">
      <c r="A14" s="73">
        <v>5</v>
      </c>
      <c r="B14" s="73" t="s">
        <v>15</v>
      </c>
      <c r="C14" s="82"/>
      <c r="D14" s="83">
        <v>0</v>
      </c>
      <c r="E14" s="84"/>
      <c r="F14" s="84">
        <v>0</v>
      </c>
      <c r="G14" s="84"/>
      <c r="H14" s="84">
        <v>0</v>
      </c>
      <c r="I14" s="85"/>
      <c r="J14" s="86">
        <v>0</v>
      </c>
      <c r="K14" s="84"/>
      <c r="L14" s="84">
        <v>0</v>
      </c>
      <c r="M14" s="84"/>
      <c r="N14" s="84">
        <v>0</v>
      </c>
      <c r="O14" s="85"/>
      <c r="P14" s="177">
        <f t="shared" si="2"/>
        <v>0</v>
      </c>
      <c r="Q14" s="178">
        <f t="shared" si="3"/>
        <v>0</v>
      </c>
      <c r="R14" s="179">
        <f t="shared" si="4"/>
        <v>0</v>
      </c>
      <c r="S14" s="79"/>
      <c r="T14" s="83"/>
      <c r="U14" s="84"/>
      <c r="V14" s="84"/>
      <c r="W14" s="84"/>
      <c r="X14" s="84">
        <v>0</v>
      </c>
      <c r="Y14" s="85"/>
      <c r="Z14" s="86">
        <v>0</v>
      </c>
      <c r="AA14" s="84"/>
      <c r="AB14" s="84">
        <v>0</v>
      </c>
      <c r="AC14" s="84"/>
      <c r="AD14" s="84">
        <v>0</v>
      </c>
      <c r="AE14" s="85"/>
      <c r="AF14" s="177">
        <f t="shared" si="5"/>
        <v>0</v>
      </c>
      <c r="AG14" s="178">
        <f t="shared" si="6"/>
        <v>0</v>
      </c>
      <c r="AH14" s="179">
        <f t="shared" si="7"/>
        <v>0</v>
      </c>
      <c r="AI14" s="81"/>
      <c r="AJ14" s="83">
        <v>9318446.0342657249</v>
      </c>
      <c r="AK14" s="84"/>
      <c r="AL14" s="84">
        <v>1181826.8657342747</v>
      </c>
      <c r="AM14" s="84"/>
      <c r="AN14" s="84">
        <v>10500272.9</v>
      </c>
      <c r="AO14" s="85"/>
      <c r="AP14" s="86">
        <v>3350213.7781790346</v>
      </c>
      <c r="AQ14" s="84"/>
      <c r="AR14" s="84">
        <v>-5166257.1681790352</v>
      </c>
      <c r="AS14" s="84"/>
      <c r="AT14" s="84">
        <v>-1816043.3900000006</v>
      </c>
      <c r="AU14" s="85"/>
      <c r="AV14" s="177">
        <f t="shared" si="8"/>
        <v>12668659.81244476</v>
      </c>
      <c r="AW14" s="178">
        <f t="shared" si="9"/>
        <v>-3984430.3024447607</v>
      </c>
      <c r="AX14" s="179">
        <f t="shared" si="10"/>
        <v>8684229.5099999979</v>
      </c>
      <c r="AY14" s="81"/>
      <c r="AZ14" s="83"/>
      <c r="BA14" s="84"/>
      <c r="BB14" s="84"/>
      <c r="BC14" s="84"/>
      <c r="BD14" s="84">
        <v>0</v>
      </c>
      <c r="BE14" s="85"/>
      <c r="BF14" s="86">
        <v>0</v>
      </c>
      <c r="BG14" s="84"/>
      <c r="BH14" s="84">
        <v>0</v>
      </c>
      <c r="BI14" s="84"/>
      <c r="BJ14" s="84">
        <v>0</v>
      </c>
      <c r="BK14" s="85"/>
      <c r="BL14" s="177">
        <f t="shared" si="11"/>
        <v>0</v>
      </c>
      <c r="BM14" s="178">
        <f t="shared" si="12"/>
        <v>0</v>
      </c>
      <c r="BN14" s="179">
        <f t="shared" si="13"/>
        <v>0</v>
      </c>
      <c r="BO14" s="81"/>
      <c r="BP14" s="83">
        <v>50.309999999999995</v>
      </c>
      <c r="BQ14" s="84"/>
      <c r="BR14" s="84">
        <v>0</v>
      </c>
      <c r="BS14" s="84"/>
      <c r="BT14" s="84"/>
      <c r="BU14" s="85"/>
      <c r="BV14" s="86">
        <v>0</v>
      </c>
      <c r="BW14" s="84"/>
      <c r="BX14" s="84">
        <v>0</v>
      </c>
      <c r="BY14" s="84"/>
      <c r="BZ14" s="84">
        <v>0</v>
      </c>
      <c r="CA14" s="85"/>
      <c r="CB14" s="177">
        <f t="shared" si="14"/>
        <v>50.309999999999995</v>
      </c>
      <c r="CC14" s="178">
        <f t="shared" si="15"/>
        <v>0</v>
      </c>
      <c r="CD14" s="179">
        <f t="shared" si="16"/>
        <v>50.309999999999995</v>
      </c>
      <c r="CE14" s="81"/>
      <c r="CF14" s="83">
        <v>0</v>
      </c>
      <c r="CG14" s="84"/>
      <c r="CH14" s="84">
        <v>0</v>
      </c>
      <c r="CI14" s="84"/>
      <c r="CJ14" s="84">
        <v>0</v>
      </c>
      <c r="CK14" s="85"/>
      <c r="CL14" s="86">
        <v>0</v>
      </c>
      <c r="CM14" s="84"/>
      <c r="CN14" s="84">
        <v>0</v>
      </c>
      <c r="CO14" s="84"/>
      <c r="CP14" s="84">
        <v>0</v>
      </c>
      <c r="CQ14" s="85"/>
      <c r="CR14" s="177">
        <f t="shared" si="17"/>
        <v>0</v>
      </c>
      <c r="CS14" s="178">
        <f t="shared" si="18"/>
        <v>0</v>
      </c>
      <c r="CT14" s="179">
        <f t="shared" si="19"/>
        <v>0</v>
      </c>
      <c r="CU14" s="81"/>
      <c r="CV14" s="86">
        <f t="shared" si="0"/>
        <v>9318496.3442657255</v>
      </c>
      <c r="CW14" s="84"/>
      <c r="CX14" s="84">
        <f t="shared" si="1"/>
        <v>1181826.8657342747</v>
      </c>
      <c r="CY14" s="87"/>
      <c r="CZ14" s="84">
        <f t="shared" si="20"/>
        <v>10500323.210000001</v>
      </c>
      <c r="DA14" s="88"/>
      <c r="DB14" s="86">
        <f t="shared" si="21"/>
        <v>3350213.7781790346</v>
      </c>
      <c r="DC14" s="87"/>
      <c r="DD14" s="84">
        <f t="shared" si="22"/>
        <v>-5166257.1681790352</v>
      </c>
      <c r="DE14" s="87"/>
      <c r="DF14" s="84">
        <f t="shared" si="23"/>
        <v>-1816043.3900000006</v>
      </c>
      <c r="DG14" s="88"/>
      <c r="DH14" s="224"/>
      <c r="DI14" s="237" t="s">
        <v>15</v>
      </c>
      <c r="DJ14" s="86">
        <f t="shared" si="24"/>
        <v>10500323.210000001</v>
      </c>
      <c r="DK14" s="84">
        <f t="shared" si="25"/>
        <v>-1816043.3900000006</v>
      </c>
      <c r="DL14" s="85">
        <f t="shared" si="26"/>
        <v>8684279.8200000003</v>
      </c>
      <c r="DM14"/>
    </row>
    <row r="15" spans="1:119" s="65" customFormat="1" ht="15.6">
      <c r="A15" s="73">
        <v>6</v>
      </c>
      <c r="B15" s="73" t="s">
        <v>16</v>
      </c>
      <c r="C15" s="82"/>
      <c r="D15" s="83">
        <v>0</v>
      </c>
      <c r="E15" s="84"/>
      <c r="F15" s="84">
        <v>0</v>
      </c>
      <c r="G15" s="84"/>
      <c r="H15" s="84">
        <v>0</v>
      </c>
      <c r="I15" s="85"/>
      <c r="J15" s="86">
        <v>0</v>
      </c>
      <c r="K15" s="84"/>
      <c r="L15" s="84">
        <v>0</v>
      </c>
      <c r="M15" s="84"/>
      <c r="N15" s="84">
        <v>0</v>
      </c>
      <c r="O15" s="85"/>
      <c r="P15" s="177">
        <f t="shared" si="2"/>
        <v>0</v>
      </c>
      <c r="Q15" s="178">
        <f t="shared" si="3"/>
        <v>0</v>
      </c>
      <c r="R15" s="179">
        <f t="shared" si="4"/>
        <v>0</v>
      </c>
      <c r="S15" s="79"/>
      <c r="T15" s="83"/>
      <c r="U15" s="84"/>
      <c r="V15" s="84"/>
      <c r="W15" s="84"/>
      <c r="X15" s="84">
        <v>0</v>
      </c>
      <c r="Y15" s="85"/>
      <c r="Z15" s="86">
        <v>0</v>
      </c>
      <c r="AA15" s="84"/>
      <c r="AB15" s="84">
        <v>0</v>
      </c>
      <c r="AC15" s="84"/>
      <c r="AD15" s="84">
        <v>0</v>
      </c>
      <c r="AE15" s="85"/>
      <c r="AF15" s="177">
        <f t="shared" si="5"/>
        <v>0</v>
      </c>
      <c r="AG15" s="178">
        <f t="shared" si="6"/>
        <v>0</v>
      </c>
      <c r="AH15" s="179">
        <f t="shared" si="7"/>
        <v>0</v>
      </c>
      <c r="AI15" s="81"/>
      <c r="AJ15" s="83"/>
      <c r="AK15" s="84"/>
      <c r="AL15" s="84"/>
      <c r="AM15" s="84"/>
      <c r="AN15" s="84"/>
      <c r="AO15" s="85"/>
      <c r="AP15" s="86">
        <v>0</v>
      </c>
      <c r="AQ15" s="84"/>
      <c r="AR15" s="84">
        <v>0</v>
      </c>
      <c r="AS15" s="84"/>
      <c r="AT15" s="84">
        <v>0</v>
      </c>
      <c r="AU15" s="85"/>
      <c r="AV15" s="177">
        <f t="shared" si="8"/>
        <v>0</v>
      </c>
      <c r="AW15" s="178">
        <f t="shared" si="9"/>
        <v>0</v>
      </c>
      <c r="AX15" s="179">
        <f t="shared" si="10"/>
        <v>0</v>
      </c>
      <c r="AY15" s="81"/>
      <c r="AZ15" s="83"/>
      <c r="BA15" s="84"/>
      <c r="BB15" s="84"/>
      <c r="BC15" s="84"/>
      <c r="BD15" s="84">
        <v>0</v>
      </c>
      <c r="BE15" s="85"/>
      <c r="BF15" s="86">
        <v>0</v>
      </c>
      <c r="BG15" s="84"/>
      <c r="BH15" s="84">
        <v>0</v>
      </c>
      <c r="BI15" s="84"/>
      <c r="BJ15" s="84">
        <v>0</v>
      </c>
      <c r="BK15" s="85"/>
      <c r="BL15" s="177">
        <f t="shared" si="11"/>
        <v>0</v>
      </c>
      <c r="BM15" s="178">
        <f t="shared" si="12"/>
        <v>0</v>
      </c>
      <c r="BN15" s="179">
        <f t="shared" si="13"/>
        <v>0</v>
      </c>
      <c r="BO15" s="81"/>
      <c r="BP15" s="83">
        <v>0</v>
      </c>
      <c r="BQ15" s="84"/>
      <c r="BR15" s="84">
        <v>0</v>
      </c>
      <c r="BS15" s="84"/>
      <c r="BT15" s="84"/>
      <c r="BU15" s="85"/>
      <c r="BV15" s="86">
        <v>0</v>
      </c>
      <c r="BW15" s="84"/>
      <c r="BX15" s="84">
        <v>0</v>
      </c>
      <c r="BY15" s="84"/>
      <c r="BZ15" s="84">
        <v>0</v>
      </c>
      <c r="CA15" s="85"/>
      <c r="CB15" s="177">
        <f t="shared" si="14"/>
        <v>0</v>
      </c>
      <c r="CC15" s="178">
        <f t="shared" si="15"/>
        <v>0</v>
      </c>
      <c r="CD15" s="179">
        <f t="shared" si="16"/>
        <v>0</v>
      </c>
      <c r="CE15" s="81"/>
      <c r="CF15" s="83">
        <v>0</v>
      </c>
      <c r="CG15" s="84"/>
      <c r="CH15" s="84">
        <v>0</v>
      </c>
      <c r="CI15" s="84"/>
      <c r="CJ15" s="84">
        <v>0</v>
      </c>
      <c r="CK15" s="85"/>
      <c r="CL15" s="86">
        <v>0</v>
      </c>
      <c r="CM15" s="84"/>
      <c r="CN15" s="84">
        <v>0</v>
      </c>
      <c r="CO15" s="84"/>
      <c r="CP15" s="84">
        <v>0</v>
      </c>
      <c r="CQ15" s="85"/>
      <c r="CR15" s="177">
        <f t="shared" si="17"/>
        <v>0</v>
      </c>
      <c r="CS15" s="178">
        <f t="shared" si="18"/>
        <v>0</v>
      </c>
      <c r="CT15" s="179">
        <f t="shared" si="19"/>
        <v>0</v>
      </c>
      <c r="CU15" s="81"/>
      <c r="CV15" s="86">
        <f t="shared" si="0"/>
        <v>0</v>
      </c>
      <c r="CW15" s="84"/>
      <c r="CX15" s="84">
        <f t="shared" si="1"/>
        <v>0</v>
      </c>
      <c r="CY15" s="87"/>
      <c r="CZ15" s="84">
        <f t="shared" si="20"/>
        <v>0</v>
      </c>
      <c r="DA15" s="88"/>
      <c r="DB15" s="86">
        <f t="shared" si="21"/>
        <v>0</v>
      </c>
      <c r="DC15" s="87"/>
      <c r="DD15" s="84">
        <f t="shared" si="22"/>
        <v>0</v>
      </c>
      <c r="DE15" s="87"/>
      <c r="DF15" s="84">
        <f t="shared" si="23"/>
        <v>0</v>
      </c>
      <c r="DG15" s="88"/>
      <c r="DH15" s="224"/>
      <c r="DI15" s="237" t="s">
        <v>16</v>
      </c>
      <c r="DJ15" s="86">
        <f t="shared" si="24"/>
        <v>0</v>
      </c>
      <c r="DK15" s="84">
        <f t="shared" si="25"/>
        <v>0</v>
      </c>
      <c r="DL15" s="85">
        <f t="shared" si="26"/>
        <v>0</v>
      </c>
      <c r="DM15"/>
    </row>
    <row r="16" spans="1:119" s="65" customFormat="1" ht="15.6">
      <c r="A16" s="73">
        <v>7</v>
      </c>
      <c r="B16" s="73" t="s">
        <v>17</v>
      </c>
      <c r="C16" s="90"/>
      <c r="D16" s="91">
        <v>187466898.30999991</v>
      </c>
      <c r="E16" s="95">
        <v>1881.423292720867</v>
      </c>
      <c r="F16" s="92">
        <v>21718317.630000003</v>
      </c>
      <c r="G16" s="95">
        <v>1516.7482107689086</v>
      </c>
      <c r="H16" s="92">
        <v>209185215.93999991</v>
      </c>
      <c r="I16" s="96">
        <v>1835.6021054756047</v>
      </c>
      <c r="J16" s="94">
        <v>89701296.920000002</v>
      </c>
      <c r="K16" s="95">
        <v>362.71672484068193</v>
      </c>
      <c r="L16" s="92">
        <v>101372352.13</v>
      </c>
      <c r="M16" s="95">
        <v>508.86158668567469</v>
      </c>
      <c r="N16" s="92">
        <v>191073649.05000001</v>
      </c>
      <c r="O16" s="96">
        <v>427.91925308722159</v>
      </c>
      <c r="P16" s="183">
        <f t="shared" si="2"/>
        <v>277168195.2299999</v>
      </c>
      <c r="Q16" s="184">
        <f t="shared" si="3"/>
        <v>123090669.75999999</v>
      </c>
      <c r="R16" s="185">
        <f t="shared" si="4"/>
        <v>400258864.98999989</v>
      </c>
      <c r="S16" s="79"/>
      <c r="T16" s="91">
        <v>343410604.74000001</v>
      </c>
      <c r="U16" s="95">
        <v>1858.3830550354458</v>
      </c>
      <c r="V16" s="92">
        <v>49365417.290000007</v>
      </c>
      <c r="W16" s="95">
        <v>1820.795857553851</v>
      </c>
      <c r="X16" s="92">
        <v>392776022.03000003</v>
      </c>
      <c r="Y16" s="96">
        <v>1853.573925824202</v>
      </c>
      <c r="Z16" s="94">
        <v>218879626.2630831</v>
      </c>
      <c r="AA16" s="95">
        <v>261.95090358505598</v>
      </c>
      <c r="AB16" s="92">
        <v>101386352.52999997</v>
      </c>
      <c r="AC16" s="95">
        <v>396.34698919476773</v>
      </c>
      <c r="AD16" s="92">
        <v>320265978.79308307</v>
      </c>
      <c r="AE16" s="96">
        <v>293.45128108168223</v>
      </c>
      <c r="AF16" s="183">
        <f t="shared" si="5"/>
        <v>562290231.00308311</v>
      </c>
      <c r="AG16" s="184">
        <f t="shared" si="6"/>
        <v>150751769.81999999</v>
      </c>
      <c r="AH16" s="185">
        <f t="shared" si="7"/>
        <v>713042000.82308316</v>
      </c>
      <c r="AI16" s="81"/>
      <c r="AJ16" s="91">
        <v>122595282.22426571</v>
      </c>
      <c r="AK16" s="95">
        <v>1973.3011770126629</v>
      </c>
      <c r="AL16" s="92">
        <v>22494165.275734276</v>
      </c>
      <c r="AM16" s="95">
        <v>2280.4303807516499</v>
      </c>
      <c r="AN16" s="92">
        <v>145089447.5</v>
      </c>
      <c r="AO16" s="96">
        <v>2015.3831381700491</v>
      </c>
      <c r="AP16" s="94">
        <v>41636996.048179053</v>
      </c>
      <c r="AQ16" s="95">
        <v>366.42608508474041</v>
      </c>
      <c r="AR16" s="92">
        <v>60428371.191820964</v>
      </c>
      <c r="AS16" s="95">
        <v>592.48728997481112</v>
      </c>
      <c r="AT16" s="92">
        <v>102065367.24000001</v>
      </c>
      <c r="AU16" s="96">
        <v>399.00144346017629</v>
      </c>
      <c r="AV16" s="183">
        <f t="shared" si="8"/>
        <v>164232278.27244475</v>
      </c>
      <c r="AW16" s="184">
        <f t="shared" si="9"/>
        <v>82922536.46755524</v>
      </c>
      <c r="AX16" s="185">
        <f t="shared" si="10"/>
        <v>247154814.74000001</v>
      </c>
      <c r="AY16" s="81"/>
      <c r="AZ16" s="91">
        <v>209686001.17964557</v>
      </c>
      <c r="BA16" s="95">
        <v>1913.4727805121693</v>
      </c>
      <c r="BB16" s="92">
        <v>29011662.350354459</v>
      </c>
      <c r="BC16" s="95">
        <v>1837.5767893561224</v>
      </c>
      <c r="BD16" s="92">
        <v>238697663.53000003</v>
      </c>
      <c r="BE16" s="96">
        <v>1903.9152564368442</v>
      </c>
      <c r="BF16" s="94">
        <v>142846431.28943259</v>
      </c>
      <c r="BG16" s="95">
        <v>275.1634577062768</v>
      </c>
      <c r="BH16" s="92">
        <v>99730101.290567443</v>
      </c>
      <c r="BI16" s="95">
        <v>512.88300997977603</v>
      </c>
      <c r="BJ16" s="92">
        <v>242576532.58000004</v>
      </c>
      <c r="BK16" s="96">
        <v>339.94158013854036</v>
      </c>
      <c r="BL16" s="183">
        <f t="shared" si="11"/>
        <v>352532432.46907818</v>
      </c>
      <c r="BM16" s="184">
        <f t="shared" si="12"/>
        <v>128741763.64092191</v>
      </c>
      <c r="BN16" s="185">
        <f t="shared" si="13"/>
        <v>481274196.11000007</v>
      </c>
      <c r="BO16" s="81"/>
      <c r="BP16" s="91">
        <v>137177409.62999994</v>
      </c>
      <c r="BQ16" s="95">
        <v>1796.99765028754</v>
      </c>
      <c r="BR16" s="92">
        <v>18484112.920000006</v>
      </c>
      <c r="BS16" s="95">
        <v>1919.2309126778118</v>
      </c>
      <c r="BT16" s="92">
        <v>155661472.23999995</v>
      </c>
      <c r="BU16" s="96">
        <v>1810.6908645077233</v>
      </c>
      <c r="BV16" s="94">
        <v>76001209.699999958</v>
      </c>
      <c r="BW16" s="95">
        <v>337.02372742309535</v>
      </c>
      <c r="BX16" s="94">
        <v>47844433.780000053</v>
      </c>
      <c r="BY16" s="95">
        <v>408.05139214164529</v>
      </c>
      <c r="BZ16" s="94">
        <v>123845643.48000002</v>
      </c>
      <c r="CA16" s="96">
        <v>361.32094212243044</v>
      </c>
      <c r="CB16" s="183">
        <f t="shared" si="14"/>
        <v>213178619.32999989</v>
      </c>
      <c r="CC16" s="184">
        <f t="shared" si="15"/>
        <v>66328546.700000063</v>
      </c>
      <c r="CD16" s="185">
        <f t="shared" si="16"/>
        <v>279507166.02999997</v>
      </c>
      <c r="CE16" s="81"/>
      <c r="CF16" s="91">
        <v>225065716.229651</v>
      </c>
      <c r="CG16" s="95">
        <f>+CF16/$CF$110</f>
        <v>1794.32454421241</v>
      </c>
      <c r="CH16" s="92">
        <v>33878283.770348698</v>
      </c>
      <c r="CI16" s="95">
        <f>+CH16/$CH$110</f>
        <v>1834.6303352295406</v>
      </c>
      <c r="CJ16" s="92">
        <v>258943999.9999997</v>
      </c>
      <c r="CK16" s="96">
        <f>+CJ16/$CJ$110</f>
        <v>1799.4968658355203</v>
      </c>
      <c r="CL16" s="94">
        <v>129578892.74254988</v>
      </c>
      <c r="CM16" s="95">
        <f>+CL16/$CL$110</f>
        <v>273.18184887916033</v>
      </c>
      <c r="CN16" s="92">
        <v>83333784.257450402</v>
      </c>
      <c r="CO16" s="95">
        <f>+CN16/$CN$110</f>
        <v>509.50601167445433</v>
      </c>
      <c r="CP16" s="92">
        <v>212912677.0000003</v>
      </c>
      <c r="CQ16" s="96">
        <f>+CP16/$CP$110</f>
        <v>333.77647713555677</v>
      </c>
      <c r="CR16" s="183">
        <f t="shared" si="17"/>
        <v>354644608.97220087</v>
      </c>
      <c r="CS16" s="184">
        <f t="shared" si="18"/>
        <v>117212068.0277991</v>
      </c>
      <c r="CT16" s="185">
        <f t="shared" si="19"/>
        <v>471856677</v>
      </c>
      <c r="CU16" s="81"/>
      <c r="CV16" s="94">
        <f>SUM(CV10:CV15)</f>
        <v>1225401912.3135622</v>
      </c>
      <c r="CW16" s="95">
        <f>+CV16/$CV$110</f>
        <v>1862.5648641131736</v>
      </c>
      <c r="CX16" s="92">
        <f>SUM(CX10:CX15)</f>
        <v>174951959.23643744</v>
      </c>
      <c r="CY16" s="95">
        <f>+CX16/$CX$110</f>
        <v>1838.1168232447724</v>
      </c>
      <c r="CZ16" s="92">
        <f t="shared" si="20"/>
        <v>1400353871.5499997</v>
      </c>
      <c r="DA16" s="96">
        <f>+CZ16/$CZ$110</f>
        <v>1859.4749791857819</v>
      </c>
      <c r="DB16" s="94">
        <f>SUM(DB10:DB15)</f>
        <v>698644452.96324468</v>
      </c>
      <c r="DC16" s="95">
        <f>+DB16/$DB$110</f>
        <v>289.23616164368286</v>
      </c>
      <c r="DD16" s="92">
        <f>SUM(DD10:DD15)</f>
        <v>494095395.17983884</v>
      </c>
      <c r="DE16" s="95">
        <f>+DD16/$DD$110</f>
        <v>478.65123444910404</v>
      </c>
      <c r="DF16" s="92">
        <f>SUM(DF10:DF15)</f>
        <v>1192739848.1430833</v>
      </c>
      <c r="DG16" s="96">
        <f>+DF16/$DF$110</f>
        <v>345.94761394704523</v>
      </c>
      <c r="DH16" s="225"/>
      <c r="DI16" s="237" t="s">
        <v>17</v>
      </c>
      <c r="DJ16" s="94">
        <f>SUM(DJ10:DJ15)</f>
        <v>1400353871.5499997</v>
      </c>
      <c r="DK16" s="92">
        <f>SUM(DK10:DK15)</f>
        <v>1192739848.1430833</v>
      </c>
      <c r="DL16" s="93">
        <f>SUM(DL10:DL15)</f>
        <v>2593093719.6930838</v>
      </c>
      <c r="DM16"/>
      <c r="DO16" s="97"/>
    </row>
    <row r="17" spans="1:117" s="65" customFormat="1" ht="15.6">
      <c r="A17" s="73"/>
      <c r="B17" s="73"/>
      <c r="C17" s="82"/>
      <c r="D17" s="83"/>
      <c r="E17" s="84"/>
      <c r="F17" s="84"/>
      <c r="G17" s="84"/>
      <c r="H17" s="84"/>
      <c r="I17" s="85"/>
      <c r="J17" s="86"/>
      <c r="K17" s="84"/>
      <c r="L17" s="84"/>
      <c r="M17" s="84"/>
      <c r="N17" s="84"/>
      <c r="O17" s="85"/>
      <c r="P17" s="186"/>
      <c r="Q17" s="187"/>
      <c r="R17" s="188"/>
      <c r="S17" s="79"/>
      <c r="T17" s="83"/>
      <c r="U17" s="84"/>
      <c r="V17" s="84"/>
      <c r="W17" s="84"/>
      <c r="X17" s="84"/>
      <c r="Y17" s="85"/>
      <c r="Z17" s="86"/>
      <c r="AA17" s="84"/>
      <c r="AB17" s="84"/>
      <c r="AC17" s="84"/>
      <c r="AD17" s="84"/>
      <c r="AE17" s="85"/>
      <c r="AF17" s="186"/>
      <c r="AG17" s="187"/>
      <c r="AH17" s="188"/>
      <c r="AI17" s="81"/>
      <c r="AJ17" s="83"/>
      <c r="AK17" s="84"/>
      <c r="AL17" s="84"/>
      <c r="AM17" s="84"/>
      <c r="AN17" s="84"/>
      <c r="AO17" s="85"/>
      <c r="AP17" s="86"/>
      <c r="AQ17" s="84"/>
      <c r="AR17" s="84"/>
      <c r="AS17" s="84"/>
      <c r="AT17" s="84"/>
      <c r="AU17" s="85"/>
      <c r="AV17" s="186"/>
      <c r="AW17" s="187"/>
      <c r="AX17" s="188"/>
      <c r="AY17" s="81"/>
      <c r="AZ17" s="83"/>
      <c r="BA17" s="84"/>
      <c r="BB17" s="84"/>
      <c r="BC17" s="84"/>
      <c r="BD17" s="84"/>
      <c r="BE17" s="85"/>
      <c r="BF17" s="86"/>
      <c r="BG17" s="84"/>
      <c r="BH17" s="84"/>
      <c r="BI17" s="84"/>
      <c r="BJ17" s="84"/>
      <c r="BK17" s="85"/>
      <c r="BL17" s="186"/>
      <c r="BM17" s="187"/>
      <c r="BN17" s="188"/>
      <c r="BO17" s="81"/>
      <c r="BP17" s="83"/>
      <c r="BQ17" s="84"/>
      <c r="BR17" s="84"/>
      <c r="BS17" s="84"/>
      <c r="BT17" s="84"/>
      <c r="BU17" s="85"/>
      <c r="BV17" s="86"/>
      <c r="BW17" s="84"/>
      <c r="BX17" s="84"/>
      <c r="BY17" s="84"/>
      <c r="BZ17" s="84"/>
      <c r="CA17" s="85"/>
      <c r="CB17" s="186"/>
      <c r="CC17" s="187"/>
      <c r="CD17" s="188"/>
      <c r="CE17" s="81"/>
      <c r="CF17" s="83"/>
      <c r="CG17" s="84"/>
      <c r="CH17" s="84"/>
      <c r="CI17" s="84"/>
      <c r="CJ17" s="84"/>
      <c r="CK17" s="85"/>
      <c r="CL17" s="86"/>
      <c r="CM17" s="84"/>
      <c r="CN17" s="84"/>
      <c r="CO17" s="84"/>
      <c r="CP17" s="84"/>
      <c r="CQ17" s="85"/>
      <c r="CR17" s="186"/>
      <c r="CS17" s="187"/>
      <c r="CT17" s="188"/>
      <c r="CU17" s="81"/>
      <c r="CV17" s="86"/>
      <c r="CW17" s="84"/>
      <c r="CX17" s="87"/>
      <c r="CY17" s="87"/>
      <c r="CZ17" s="84"/>
      <c r="DA17" s="88"/>
      <c r="DB17" s="98"/>
      <c r="DC17" s="87"/>
      <c r="DD17" s="87"/>
      <c r="DE17" s="87"/>
      <c r="DF17" s="87"/>
      <c r="DG17" s="88"/>
      <c r="DH17" s="224"/>
      <c r="DI17" s="237"/>
      <c r="DJ17" s="86"/>
      <c r="DK17" s="84"/>
      <c r="DL17" s="85"/>
      <c r="DM17"/>
    </row>
    <row r="18" spans="1:117" s="65" customFormat="1" ht="15.6">
      <c r="A18" s="72" t="s">
        <v>18</v>
      </c>
      <c r="B18" s="73"/>
      <c r="C18" s="82"/>
      <c r="D18" s="83"/>
      <c r="E18" s="84"/>
      <c r="F18" s="84"/>
      <c r="G18" s="84"/>
      <c r="H18" s="84"/>
      <c r="I18" s="85"/>
      <c r="J18" s="86"/>
      <c r="K18" s="84"/>
      <c r="L18" s="84"/>
      <c r="M18" s="84"/>
      <c r="N18" s="84"/>
      <c r="O18" s="85"/>
      <c r="P18" s="186"/>
      <c r="Q18" s="187"/>
      <c r="R18" s="188"/>
      <c r="S18" s="79"/>
      <c r="T18" s="83"/>
      <c r="U18" s="84"/>
      <c r="V18" s="84"/>
      <c r="W18" s="84"/>
      <c r="X18" s="84"/>
      <c r="Y18" s="85"/>
      <c r="Z18" s="86"/>
      <c r="AA18" s="84"/>
      <c r="AB18" s="84"/>
      <c r="AC18" s="84"/>
      <c r="AD18" s="84"/>
      <c r="AE18" s="85"/>
      <c r="AF18" s="186"/>
      <c r="AG18" s="187"/>
      <c r="AH18" s="188"/>
      <c r="AI18" s="81"/>
      <c r="AJ18" s="83"/>
      <c r="AK18" s="84"/>
      <c r="AL18" s="84"/>
      <c r="AM18" s="84"/>
      <c r="AN18" s="84"/>
      <c r="AO18" s="85"/>
      <c r="AP18" s="86"/>
      <c r="AQ18" s="84"/>
      <c r="AR18" s="84"/>
      <c r="AS18" s="84"/>
      <c r="AT18" s="84"/>
      <c r="AU18" s="85"/>
      <c r="AV18" s="186"/>
      <c r="AW18" s="187"/>
      <c r="AX18" s="188"/>
      <c r="AY18" s="81"/>
      <c r="AZ18" s="83"/>
      <c r="BA18" s="84"/>
      <c r="BB18" s="84"/>
      <c r="BC18" s="84"/>
      <c r="BD18" s="84"/>
      <c r="BE18" s="85"/>
      <c r="BF18" s="86"/>
      <c r="BG18" s="84"/>
      <c r="BH18" s="84"/>
      <c r="BI18" s="84"/>
      <c r="BJ18" s="84"/>
      <c r="BK18" s="85"/>
      <c r="BL18" s="186"/>
      <c r="BM18" s="187"/>
      <c r="BN18" s="188"/>
      <c r="BO18" s="81"/>
      <c r="BP18" s="83"/>
      <c r="BQ18" s="84"/>
      <c r="BR18" s="84"/>
      <c r="BS18" s="84"/>
      <c r="BT18" s="84"/>
      <c r="BU18" s="85"/>
      <c r="BV18" s="86"/>
      <c r="BW18" s="84"/>
      <c r="BX18" s="84"/>
      <c r="BY18" s="84"/>
      <c r="BZ18" s="84"/>
      <c r="CA18" s="85"/>
      <c r="CB18" s="186"/>
      <c r="CC18" s="187"/>
      <c r="CD18" s="188"/>
      <c r="CE18" s="81"/>
      <c r="CF18" s="83"/>
      <c r="CG18" s="84"/>
      <c r="CH18" s="84"/>
      <c r="CI18" s="84"/>
      <c r="CJ18" s="84"/>
      <c r="CK18" s="85"/>
      <c r="CL18" s="86"/>
      <c r="CM18" s="84"/>
      <c r="CN18" s="84"/>
      <c r="CO18" s="84"/>
      <c r="CP18" s="84"/>
      <c r="CQ18" s="85"/>
      <c r="CR18" s="186"/>
      <c r="CS18" s="187"/>
      <c r="CT18" s="188"/>
      <c r="CU18" s="81"/>
      <c r="CV18" s="86"/>
      <c r="CW18" s="84"/>
      <c r="CX18" s="87"/>
      <c r="CY18" s="87"/>
      <c r="CZ18" s="84"/>
      <c r="DA18" s="88"/>
      <c r="DB18" s="98"/>
      <c r="DC18" s="87"/>
      <c r="DD18" s="87"/>
      <c r="DE18" s="87"/>
      <c r="DF18" s="87"/>
      <c r="DG18" s="88"/>
      <c r="DH18" s="224"/>
      <c r="DI18" s="236" t="s">
        <v>18</v>
      </c>
      <c r="DJ18" s="86"/>
      <c r="DK18" s="84"/>
      <c r="DL18" s="85"/>
      <c r="DM18"/>
    </row>
    <row r="19" spans="1:117" s="65" customFormat="1" ht="15.6">
      <c r="A19" s="72"/>
      <c r="B19" s="99" t="s">
        <v>19</v>
      </c>
      <c r="C19" s="82"/>
      <c r="D19" s="83"/>
      <c r="E19" s="84"/>
      <c r="F19" s="84"/>
      <c r="G19" s="84"/>
      <c r="H19" s="84"/>
      <c r="I19" s="85"/>
      <c r="J19" s="86"/>
      <c r="K19" s="84"/>
      <c r="L19" s="84"/>
      <c r="M19" s="84"/>
      <c r="N19" s="84"/>
      <c r="O19" s="85"/>
      <c r="P19" s="186"/>
      <c r="Q19" s="187"/>
      <c r="R19" s="188"/>
      <c r="S19" s="79"/>
      <c r="T19" s="83"/>
      <c r="U19" s="84"/>
      <c r="V19" s="84"/>
      <c r="W19" s="84"/>
      <c r="X19" s="84"/>
      <c r="Y19" s="85"/>
      <c r="Z19" s="86"/>
      <c r="AA19" s="84"/>
      <c r="AB19" s="84"/>
      <c r="AC19" s="84"/>
      <c r="AD19" s="84"/>
      <c r="AE19" s="85"/>
      <c r="AF19" s="186"/>
      <c r="AG19" s="187"/>
      <c r="AH19" s="188"/>
      <c r="AI19" s="81"/>
      <c r="AJ19" s="83"/>
      <c r="AK19" s="84"/>
      <c r="AL19" s="84"/>
      <c r="AM19" s="84"/>
      <c r="AN19" s="84"/>
      <c r="AO19" s="85"/>
      <c r="AP19" s="86"/>
      <c r="AQ19" s="84"/>
      <c r="AR19" s="84"/>
      <c r="AS19" s="84"/>
      <c r="AT19" s="84"/>
      <c r="AU19" s="85"/>
      <c r="AV19" s="186"/>
      <c r="AW19" s="187"/>
      <c r="AX19" s="188"/>
      <c r="AY19" s="81"/>
      <c r="AZ19" s="83"/>
      <c r="BA19" s="84"/>
      <c r="BB19" s="84"/>
      <c r="BC19" s="84"/>
      <c r="BD19" s="84"/>
      <c r="BE19" s="85"/>
      <c r="BF19" s="86"/>
      <c r="BG19" s="84"/>
      <c r="BH19" s="84"/>
      <c r="BI19" s="84"/>
      <c r="BJ19" s="84"/>
      <c r="BK19" s="85"/>
      <c r="BL19" s="186"/>
      <c r="BM19" s="187"/>
      <c r="BN19" s="188"/>
      <c r="BO19" s="81"/>
      <c r="BP19" s="83"/>
      <c r="BQ19" s="84"/>
      <c r="BR19" s="84"/>
      <c r="BS19" s="84"/>
      <c r="BT19" s="84"/>
      <c r="BU19" s="85"/>
      <c r="BV19" s="86"/>
      <c r="BW19" s="84"/>
      <c r="BX19" s="84"/>
      <c r="BY19" s="84"/>
      <c r="BZ19" s="84"/>
      <c r="CA19" s="85"/>
      <c r="CB19" s="186"/>
      <c r="CC19" s="187"/>
      <c r="CD19" s="188"/>
      <c r="CE19" s="81"/>
      <c r="CF19" s="83"/>
      <c r="CG19" s="84"/>
      <c r="CH19" s="84"/>
      <c r="CI19" s="84"/>
      <c r="CJ19" s="84"/>
      <c r="CK19" s="85"/>
      <c r="CL19" s="86"/>
      <c r="CM19" s="84"/>
      <c r="CN19" s="84"/>
      <c r="CO19" s="84"/>
      <c r="CP19" s="84"/>
      <c r="CQ19" s="85"/>
      <c r="CR19" s="186"/>
      <c r="CS19" s="187"/>
      <c r="CT19" s="188"/>
      <c r="CU19" s="81"/>
      <c r="CV19" s="86"/>
      <c r="CW19" s="84"/>
      <c r="CX19" s="87"/>
      <c r="CY19" s="87"/>
      <c r="CZ19" s="84"/>
      <c r="DA19" s="88"/>
      <c r="DB19" s="98"/>
      <c r="DC19" s="87"/>
      <c r="DD19" s="87"/>
      <c r="DE19" s="87"/>
      <c r="DF19" s="87"/>
      <c r="DG19" s="88"/>
      <c r="DH19" s="224"/>
      <c r="DI19" s="239" t="s">
        <v>19</v>
      </c>
      <c r="DJ19" s="86"/>
      <c r="DK19" s="84"/>
      <c r="DL19" s="85"/>
      <c r="DM19"/>
    </row>
    <row r="20" spans="1:117" s="65" customFormat="1" ht="15.6">
      <c r="A20" s="73">
        <v>8</v>
      </c>
      <c r="B20" s="73" t="s">
        <v>20</v>
      </c>
      <c r="C20" s="82"/>
      <c r="D20" s="83">
        <v>213184.24</v>
      </c>
      <c r="E20" s="87">
        <v>2.139523288606096</v>
      </c>
      <c r="F20" s="84">
        <v>0</v>
      </c>
      <c r="G20" s="87">
        <v>0</v>
      </c>
      <c r="H20" s="84">
        <v>213184.24</v>
      </c>
      <c r="I20" s="88">
        <v>1.8706935766935766</v>
      </c>
      <c r="J20" s="86">
        <v>0</v>
      </c>
      <c r="K20" s="87">
        <v>0</v>
      </c>
      <c r="L20" s="84">
        <v>0</v>
      </c>
      <c r="M20" s="87">
        <v>0</v>
      </c>
      <c r="N20" s="84">
        <v>0</v>
      </c>
      <c r="O20" s="88">
        <v>0</v>
      </c>
      <c r="P20" s="177">
        <f t="shared" ref="P20:P62" si="27">+D20+J20</f>
        <v>213184.24</v>
      </c>
      <c r="Q20" s="178">
        <f t="shared" ref="Q20:Q62" si="28">+F20+L20</f>
        <v>0</v>
      </c>
      <c r="R20" s="179">
        <f t="shared" ref="R20:R62" si="29">+P20+Q20</f>
        <v>213184.24</v>
      </c>
      <c r="S20" s="79"/>
      <c r="T20" s="83">
        <v>1647135.7721393146</v>
      </c>
      <c r="U20" s="87">
        <v>8.9135546952720084</v>
      </c>
      <c r="V20" s="84">
        <v>17721.412713708167</v>
      </c>
      <c r="W20" s="87">
        <v>0.65363723494054904</v>
      </c>
      <c r="X20" s="84">
        <v>1664857.1848530227</v>
      </c>
      <c r="Y20" s="88">
        <v>7.8567318140131883</v>
      </c>
      <c r="Z20" s="86">
        <v>0</v>
      </c>
      <c r="AA20" s="87">
        <v>0</v>
      </c>
      <c r="AB20" s="84">
        <v>0</v>
      </c>
      <c r="AC20" s="87">
        <v>0</v>
      </c>
      <c r="AD20" s="84">
        <v>0</v>
      </c>
      <c r="AE20" s="88">
        <v>0</v>
      </c>
      <c r="AF20" s="177">
        <f t="shared" ref="AF20:AF62" si="30">+T20+Z20</f>
        <v>1647135.7721393146</v>
      </c>
      <c r="AG20" s="178">
        <f t="shared" ref="AG20:AG62" si="31">+V20+AB20</f>
        <v>17721.412713708167</v>
      </c>
      <c r="AH20" s="179">
        <f t="shared" ref="AH20:AH62" si="32">+AF20+AG20</f>
        <v>1664857.1848530227</v>
      </c>
      <c r="AI20" s="81"/>
      <c r="AJ20" s="83">
        <v>74419.682060651248</v>
      </c>
      <c r="AK20" s="87">
        <v>1.1978637639134555</v>
      </c>
      <c r="AL20" s="84">
        <v>1039.2435388019589</v>
      </c>
      <c r="AM20" s="87">
        <v>0.10535721196289122</v>
      </c>
      <c r="AN20" s="84">
        <v>75458.925599453214</v>
      </c>
      <c r="AO20" s="88">
        <v>1.048171654782587</v>
      </c>
      <c r="AP20" s="86">
        <v>0</v>
      </c>
      <c r="AQ20" s="87">
        <v>0</v>
      </c>
      <c r="AR20" s="84">
        <v>0</v>
      </c>
      <c r="AS20" s="87">
        <v>0</v>
      </c>
      <c r="AT20" s="84">
        <v>0</v>
      </c>
      <c r="AU20" s="88">
        <v>0</v>
      </c>
      <c r="AV20" s="177">
        <f t="shared" ref="AV20:AV62" si="33">+AJ20+AP20</f>
        <v>74419.682060651248</v>
      </c>
      <c r="AW20" s="178">
        <f t="shared" ref="AW20:AW62" si="34">+AL20+AR20</f>
        <v>1039.2435388019589</v>
      </c>
      <c r="AX20" s="179">
        <f t="shared" ref="AX20:AX62" si="35">+AV20+AW20</f>
        <v>75458.925599453214</v>
      </c>
      <c r="AY20" s="81"/>
      <c r="AZ20" s="83">
        <v>55965.591972813141</v>
      </c>
      <c r="BA20" s="87">
        <v>0.51070951938981179</v>
      </c>
      <c r="BB20" s="84">
        <v>56.236546947722481</v>
      </c>
      <c r="BC20" s="87">
        <v>3.5619804248620776E-3</v>
      </c>
      <c r="BD20" s="84">
        <v>56021.828519760864</v>
      </c>
      <c r="BE20" s="88">
        <v>0.4468448179797791</v>
      </c>
      <c r="BF20" s="86">
        <v>0</v>
      </c>
      <c r="BG20" s="87">
        <v>0</v>
      </c>
      <c r="BH20" s="84">
        <v>0</v>
      </c>
      <c r="BI20" s="87">
        <v>0</v>
      </c>
      <c r="BJ20" s="84">
        <v>0</v>
      </c>
      <c r="BK20" s="88">
        <v>0</v>
      </c>
      <c r="BL20" s="177">
        <f t="shared" ref="BL20:BL62" si="36">+AZ20+BF20</f>
        <v>55965.591972813141</v>
      </c>
      <c r="BM20" s="178">
        <f t="shared" ref="BM20:BM62" si="37">+BB20+BH20</f>
        <v>56.236546947722481</v>
      </c>
      <c r="BN20" s="179">
        <f t="shared" ref="BN20:BN62" si="38">+BL20+BM20</f>
        <v>56021.828519760864</v>
      </c>
      <c r="BO20" s="81"/>
      <c r="BP20" s="83">
        <v>91464.702569340472</v>
      </c>
      <c r="BQ20" s="87">
        <v>1.1981699905594989</v>
      </c>
      <c r="BR20" s="84">
        <v>2092.7133213221641</v>
      </c>
      <c r="BS20" s="87">
        <v>0.21728930758199191</v>
      </c>
      <c r="BT20" s="84">
        <v>93557.41589066264</v>
      </c>
      <c r="BU20" s="88">
        <v>1.088281871052748</v>
      </c>
      <c r="BV20" s="86">
        <v>0</v>
      </c>
      <c r="BW20" s="87">
        <v>0</v>
      </c>
      <c r="BX20" s="84">
        <v>0</v>
      </c>
      <c r="BY20" s="87">
        <v>0</v>
      </c>
      <c r="BZ20" s="84">
        <v>0</v>
      </c>
      <c r="CA20" s="88">
        <v>0</v>
      </c>
      <c r="CB20" s="177">
        <f t="shared" ref="CB20:CB62" si="39">+BP20+BV20</f>
        <v>91464.702569340472</v>
      </c>
      <c r="CC20" s="178">
        <f t="shared" ref="CC20:CC62" si="40">+BR20+BX20</f>
        <v>2092.7133213221641</v>
      </c>
      <c r="CD20" s="179">
        <f t="shared" ref="CD20:CD62" si="41">+CB20+CC20</f>
        <v>93557.41589066264</v>
      </c>
      <c r="CE20" s="81"/>
      <c r="CF20" s="83">
        <v>226701.89804050484</v>
      </c>
      <c r="CG20" s="87">
        <f t="shared" ref="CG20:CG62" si="42">+CF20/$CF$110</f>
        <v>1.8073689173456919</v>
      </c>
      <c r="CH20" s="84">
        <v>0</v>
      </c>
      <c r="CI20" s="87">
        <f t="shared" ref="CI20:CI62" si="43">+CH20/$CH$110</f>
        <v>0</v>
      </c>
      <c r="CJ20" s="84">
        <v>226701.89804050484</v>
      </c>
      <c r="CK20" s="88">
        <f t="shared" ref="CK20:CK62" si="44">+CJ20/$CJ$110</f>
        <v>1.5754346692831369</v>
      </c>
      <c r="CL20" s="86">
        <v>0</v>
      </c>
      <c r="CM20" s="87">
        <f t="shared" ref="CM20:CM62" si="45">+CL20/$CL$110</f>
        <v>0</v>
      </c>
      <c r="CN20" s="84">
        <v>0</v>
      </c>
      <c r="CO20" s="87">
        <f t="shared" ref="CO20:CO62" si="46">+CN20/$CN$110</f>
        <v>0</v>
      </c>
      <c r="CP20" s="84">
        <v>0</v>
      </c>
      <c r="CQ20" s="88">
        <f t="shared" ref="CQ20:CQ62" si="47">+CP20/$CP$110</f>
        <v>0</v>
      </c>
      <c r="CR20" s="177">
        <f t="shared" ref="CR20:CR62" si="48">+CF20+CL20</f>
        <v>226701.89804050484</v>
      </c>
      <c r="CS20" s="178">
        <f t="shared" ref="CS20:CS62" si="49">+CH20+CN20</f>
        <v>0</v>
      </c>
      <c r="CT20" s="179">
        <f t="shared" ref="CT20:CT62" si="50">+CR20+CS20</f>
        <v>226701.89804050484</v>
      </c>
      <c r="CU20" s="81"/>
      <c r="CV20" s="86">
        <f t="shared" ref="CV20:CV59" si="51">+D20+T20+AJ20+AZ20+BP20+CF20</f>
        <v>2308871.8867826243</v>
      </c>
      <c r="CW20" s="87">
        <f>+CV20/$CV$110</f>
        <v>3.5093985155782836</v>
      </c>
      <c r="CX20" s="87">
        <f t="shared" ref="CX20:CX59" si="52">+F20+V20+AL20+BB20+BR20+CH20</f>
        <v>20909.606120780012</v>
      </c>
      <c r="CY20" s="87">
        <f t="shared" ref="CY20:CY62" si="53">+CX20/$CX$110</f>
        <v>0.21968487204013462</v>
      </c>
      <c r="CZ20" s="84">
        <f t="shared" ref="CZ20:CZ62" si="54">+CV20+CX20</f>
        <v>2329781.4929034044</v>
      </c>
      <c r="DA20" s="88">
        <f t="shared" ref="DA20:DA62" si="55">+CZ20/$CZ$110</f>
        <v>3.0936254621332675</v>
      </c>
      <c r="DB20" s="86">
        <f t="shared" ref="DB20:DB59" si="56">+J20+Z20+AP20+BF20+BV20+CL20</f>
        <v>0</v>
      </c>
      <c r="DC20" s="87">
        <f t="shared" ref="DC20:DC62" si="57">+DB20/$DB$110</f>
        <v>0</v>
      </c>
      <c r="DD20" s="84">
        <f t="shared" ref="DD20:DD59" si="58">+L20+AB20+AR20+BH20+BX20+CN20</f>
        <v>0</v>
      </c>
      <c r="DE20" s="87">
        <f t="shared" ref="DE20:DE62" si="59">+DD20/$DD$110</f>
        <v>0</v>
      </c>
      <c r="DF20" s="84">
        <f t="shared" ref="DF20:DF59" si="60">+DB20+DD20</f>
        <v>0</v>
      </c>
      <c r="DG20" s="88">
        <f t="shared" ref="DG20:DG62" si="61">+DF20/$DF$110</f>
        <v>0</v>
      </c>
      <c r="DH20" s="224"/>
      <c r="DI20" s="237" t="s">
        <v>20</v>
      </c>
      <c r="DJ20" s="86">
        <f t="shared" ref="DJ20:DJ59" si="62">+CZ20</f>
        <v>2329781.4929034044</v>
      </c>
      <c r="DK20" s="84">
        <f t="shared" ref="DK20:DK59" si="63">+DF20</f>
        <v>0</v>
      </c>
      <c r="DL20" s="85">
        <f t="shared" ref="DL20:DL61" si="64">+DJ20+DK20</f>
        <v>2329781.4929034044</v>
      </c>
      <c r="DM20"/>
    </row>
    <row r="21" spans="1:117" s="65" customFormat="1" ht="15.6">
      <c r="A21" s="73">
        <v>9</v>
      </c>
      <c r="B21" s="73" t="s">
        <v>21</v>
      </c>
      <c r="C21" s="82"/>
      <c r="D21" s="83">
        <v>847780.7100000002</v>
      </c>
      <c r="E21" s="87">
        <v>8.5083520839814959</v>
      </c>
      <c r="F21" s="84">
        <v>996510.63000000024</v>
      </c>
      <c r="G21" s="87">
        <v>69.593591032893372</v>
      </c>
      <c r="H21" s="84">
        <v>1844291.3400000003</v>
      </c>
      <c r="I21" s="88">
        <v>16.183672692172696</v>
      </c>
      <c r="J21" s="86">
        <v>1064671.8499999999</v>
      </c>
      <c r="K21" s="87">
        <v>4.3051137466438059</v>
      </c>
      <c r="L21" s="84">
        <v>3807934.7300000004</v>
      </c>
      <c r="M21" s="87">
        <v>19.114794793538611</v>
      </c>
      <c r="N21" s="84">
        <v>4872606.58</v>
      </c>
      <c r="O21" s="88">
        <v>10.912452756663786</v>
      </c>
      <c r="P21" s="177">
        <f t="shared" si="27"/>
        <v>1912452.56</v>
      </c>
      <c r="Q21" s="178">
        <f t="shared" si="28"/>
        <v>4804445.3600000003</v>
      </c>
      <c r="R21" s="179">
        <f t="shared" si="29"/>
        <v>6716897.9199999999</v>
      </c>
      <c r="S21" s="79"/>
      <c r="T21" s="83">
        <v>1295850.8885323715</v>
      </c>
      <c r="U21" s="87">
        <v>7.0125596002617643</v>
      </c>
      <c r="V21" s="84">
        <v>2061573.577149509</v>
      </c>
      <c r="W21" s="87">
        <v>76.0391552504245</v>
      </c>
      <c r="X21" s="84">
        <v>3357424.4656818807</v>
      </c>
      <c r="Y21" s="88">
        <v>15.844232077478649</v>
      </c>
      <c r="Z21" s="86">
        <v>2610914.6601253506</v>
      </c>
      <c r="AA21" s="87">
        <v>3.1246921702125494</v>
      </c>
      <c r="AB21" s="84">
        <v>4606731.8758209888</v>
      </c>
      <c r="AC21" s="87">
        <v>18.008975206687161</v>
      </c>
      <c r="AD21" s="84">
        <v>7217646.5359463394</v>
      </c>
      <c r="AE21" s="88">
        <v>6.6133394197846753</v>
      </c>
      <c r="AF21" s="177">
        <f t="shared" si="30"/>
        <v>3906765.5486577218</v>
      </c>
      <c r="AG21" s="178">
        <f t="shared" si="31"/>
        <v>6668305.4529704973</v>
      </c>
      <c r="AH21" s="179">
        <f t="shared" si="32"/>
        <v>10575071.00162822</v>
      </c>
      <c r="AI21" s="81"/>
      <c r="AJ21" s="83">
        <v>717115.69848311518</v>
      </c>
      <c r="AK21" s="87">
        <v>11.542738237531431</v>
      </c>
      <c r="AL21" s="84">
        <v>727782.78722582816</v>
      </c>
      <c r="AM21" s="87">
        <v>73.781709978287523</v>
      </c>
      <c r="AN21" s="84">
        <v>1444898.4857089433</v>
      </c>
      <c r="AO21" s="88">
        <v>20.070543341653032</v>
      </c>
      <c r="AP21" s="86">
        <v>1053715.9006391896</v>
      </c>
      <c r="AQ21" s="87">
        <v>9.2732192259015189</v>
      </c>
      <c r="AR21" s="84">
        <v>3303009.0631727492</v>
      </c>
      <c r="AS21" s="87">
        <v>32.385299322222053</v>
      </c>
      <c r="AT21" s="84">
        <v>4356724.9638119387</v>
      </c>
      <c r="AU21" s="88">
        <v>20.205476107670119</v>
      </c>
      <c r="AV21" s="177">
        <f t="shared" si="33"/>
        <v>1770831.5991223049</v>
      </c>
      <c r="AW21" s="178">
        <f t="shared" si="34"/>
        <v>4030791.8503985773</v>
      </c>
      <c r="AX21" s="179">
        <f t="shared" si="35"/>
        <v>5801623.4495208822</v>
      </c>
      <c r="AY21" s="81"/>
      <c r="AZ21" s="83">
        <v>1549722.5910591334</v>
      </c>
      <c r="BA21" s="87">
        <v>14.141869169396385</v>
      </c>
      <c r="BB21" s="84">
        <v>960817.66577203281</v>
      </c>
      <c r="BC21" s="87">
        <v>60.857465529011449</v>
      </c>
      <c r="BD21" s="84">
        <v>2510540.2568311663</v>
      </c>
      <c r="BE21" s="88">
        <v>20.024728462744203</v>
      </c>
      <c r="BF21" s="86">
        <v>4249049.5309433956</v>
      </c>
      <c r="BG21" s="87">
        <v>8.1848958377591021</v>
      </c>
      <c r="BH21" s="84">
        <v>3405634.2466207747</v>
      </c>
      <c r="BI21" s="87">
        <v>17.514190005763819</v>
      </c>
      <c r="BJ21" s="84">
        <v>7654683.7775641698</v>
      </c>
      <c r="BK21" s="88">
        <v>10.727110620017811</v>
      </c>
      <c r="BL21" s="177">
        <f t="shared" si="36"/>
        <v>5798772.122002529</v>
      </c>
      <c r="BM21" s="178">
        <f t="shared" si="37"/>
        <v>4366451.9123928072</v>
      </c>
      <c r="BN21" s="179">
        <f t="shared" si="38"/>
        <v>10165224.034395337</v>
      </c>
      <c r="BO21" s="81"/>
      <c r="BP21" s="83">
        <v>890225.36875271192</v>
      </c>
      <c r="BQ21" s="87">
        <v>11.66178090248126</v>
      </c>
      <c r="BR21" s="84">
        <v>799502.33251331747</v>
      </c>
      <c r="BS21" s="87">
        <v>83.013428773057569</v>
      </c>
      <c r="BT21" s="84">
        <v>1689727.7012660294</v>
      </c>
      <c r="BU21" s="88">
        <v>19.655310130118526</v>
      </c>
      <c r="BV21" s="86">
        <v>1008909.4164945853</v>
      </c>
      <c r="BW21" s="87">
        <v>4.4739605267002149</v>
      </c>
      <c r="BX21" s="84">
        <v>1852479.3634033161</v>
      </c>
      <c r="BY21" s="87">
        <v>15.799262807168519</v>
      </c>
      <c r="BZ21" s="84">
        <v>2861388.7798979012</v>
      </c>
      <c r="CA21" s="88">
        <v>8.3481312759961881</v>
      </c>
      <c r="CB21" s="177">
        <f t="shared" si="39"/>
        <v>1899134.7852472973</v>
      </c>
      <c r="CC21" s="178">
        <f t="shared" si="40"/>
        <v>2651981.6959166336</v>
      </c>
      <c r="CD21" s="179">
        <f t="shared" si="41"/>
        <v>4551116.4811639311</v>
      </c>
      <c r="CE21" s="81"/>
      <c r="CF21" s="83">
        <v>1363916.6487939311</v>
      </c>
      <c r="CG21" s="87">
        <f t="shared" si="42"/>
        <v>10.873753498261458</v>
      </c>
      <c r="CH21" s="84">
        <v>1877199.9189883496</v>
      </c>
      <c r="CI21" s="87">
        <f t="shared" si="43"/>
        <v>101.65709514720837</v>
      </c>
      <c r="CJ21" s="84">
        <v>3241116.567782281</v>
      </c>
      <c r="CK21" s="88">
        <f t="shared" si="44"/>
        <v>22.523708236266529</v>
      </c>
      <c r="CL21" s="86">
        <v>2453938.5341572543</v>
      </c>
      <c r="CM21" s="87">
        <f t="shared" si="45"/>
        <v>5.1734619088681644</v>
      </c>
      <c r="CN21" s="84">
        <v>3873513.2786705256</v>
      </c>
      <c r="CO21" s="87">
        <f t="shared" si="46"/>
        <v>23.682811471591275</v>
      </c>
      <c r="CP21" s="84">
        <v>6327451.8128277799</v>
      </c>
      <c r="CQ21" s="88">
        <f t="shared" si="47"/>
        <v>9.9193463023840778</v>
      </c>
      <c r="CR21" s="177">
        <f t="shared" si="48"/>
        <v>3817855.1829511854</v>
      </c>
      <c r="CS21" s="178">
        <f t="shared" si="49"/>
        <v>5750713.197658875</v>
      </c>
      <c r="CT21" s="179">
        <f t="shared" si="50"/>
        <v>9568568.3806100599</v>
      </c>
      <c r="CU21" s="81"/>
      <c r="CV21" s="86">
        <f t="shared" si="51"/>
        <v>6664611.9056212632</v>
      </c>
      <c r="CW21" s="87">
        <f t="shared" ref="CW21:CW61" si="65">+CV21/$CV$110</f>
        <v>10.129959683940934</v>
      </c>
      <c r="CX21" s="87">
        <f t="shared" si="52"/>
        <v>7423386.9116490372</v>
      </c>
      <c r="CY21" s="87">
        <f t="shared" si="53"/>
        <v>77.993138386730791</v>
      </c>
      <c r="CZ21" s="84">
        <f t="shared" si="54"/>
        <v>14087998.817270301</v>
      </c>
      <c r="DA21" s="88">
        <f t="shared" si="55"/>
        <v>18.706901048173862</v>
      </c>
      <c r="DB21" s="86">
        <f t="shared" si="56"/>
        <v>12441199.892359775</v>
      </c>
      <c r="DC21" s="87">
        <f t="shared" si="57"/>
        <v>5.150609709767858</v>
      </c>
      <c r="DD21" s="84">
        <f t="shared" si="58"/>
        <v>20849302.557688355</v>
      </c>
      <c r="DE21" s="87">
        <f t="shared" si="59"/>
        <v>20.197606583659983</v>
      </c>
      <c r="DF21" s="84">
        <f t="shared" si="60"/>
        <v>33290502.45004813</v>
      </c>
      <c r="DG21" s="88">
        <f t="shared" si="61"/>
        <v>9.6557266093040273</v>
      </c>
      <c r="DH21" s="224"/>
      <c r="DI21" s="237" t="s">
        <v>21</v>
      </c>
      <c r="DJ21" s="86">
        <f t="shared" si="62"/>
        <v>14087998.817270301</v>
      </c>
      <c r="DK21" s="84">
        <f t="shared" si="63"/>
        <v>33290502.45004813</v>
      </c>
      <c r="DL21" s="85">
        <f t="shared" si="64"/>
        <v>47378501.267318428</v>
      </c>
      <c r="DM21"/>
    </row>
    <row r="22" spans="1:117" s="65" customFormat="1" ht="15.6">
      <c r="A22" s="73">
        <v>10</v>
      </c>
      <c r="B22" s="73" t="s">
        <v>22</v>
      </c>
      <c r="C22" s="82"/>
      <c r="D22" s="83">
        <v>9753.32</v>
      </c>
      <c r="E22" s="87">
        <v>9.7884605734587168E-2</v>
      </c>
      <c r="F22" s="84">
        <v>177.34999999999991</v>
      </c>
      <c r="G22" s="87">
        <v>1.238564145540889E-2</v>
      </c>
      <c r="H22" s="84">
        <v>9930.67</v>
      </c>
      <c r="I22" s="88">
        <v>8.714171639171639E-2</v>
      </c>
      <c r="J22" s="86">
        <v>49105.700000000004</v>
      </c>
      <c r="K22" s="87">
        <v>0.19856411542069682</v>
      </c>
      <c r="L22" s="84">
        <v>1393.4100000000003</v>
      </c>
      <c r="M22" s="87">
        <v>6.9945385364482433E-3</v>
      </c>
      <c r="N22" s="84">
        <v>50499.110000000008</v>
      </c>
      <c r="O22" s="88">
        <v>0.11309535113925979</v>
      </c>
      <c r="P22" s="177">
        <f t="shared" si="27"/>
        <v>58859.020000000004</v>
      </c>
      <c r="Q22" s="178">
        <f t="shared" si="28"/>
        <v>1570.7600000000002</v>
      </c>
      <c r="R22" s="179">
        <f t="shared" si="29"/>
        <v>60429.780000000006</v>
      </c>
      <c r="S22" s="79"/>
      <c r="T22" s="83">
        <v>4161.7266356283781</v>
      </c>
      <c r="U22" s="87">
        <v>2.2521384466845491E-2</v>
      </c>
      <c r="V22" s="84">
        <v>384.16524387068648</v>
      </c>
      <c r="W22" s="87">
        <v>1.4169564911134792E-2</v>
      </c>
      <c r="X22" s="84">
        <v>4545.8918794990641</v>
      </c>
      <c r="Y22" s="88">
        <v>2.1452803085856027E-2</v>
      </c>
      <c r="Z22" s="86">
        <v>124325.74926714024</v>
      </c>
      <c r="AA22" s="87">
        <v>0.14879065226597285</v>
      </c>
      <c r="AB22" s="84">
        <v>14748.535810520349</v>
      </c>
      <c r="AC22" s="87">
        <v>5.7656061369810822E-2</v>
      </c>
      <c r="AD22" s="84">
        <v>139074.28507766058</v>
      </c>
      <c r="AE22" s="88">
        <v>0.12743010442556565</v>
      </c>
      <c r="AF22" s="177">
        <f t="shared" si="30"/>
        <v>128487.47590276862</v>
      </c>
      <c r="AG22" s="178">
        <f t="shared" si="31"/>
        <v>15132.701054391035</v>
      </c>
      <c r="AH22" s="179">
        <f t="shared" si="32"/>
        <v>143620.17695715965</v>
      </c>
      <c r="AI22" s="81"/>
      <c r="AJ22" s="83">
        <v>1626.7673274674003</v>
      </c>
      <c r="AK22" s="87">
        <v>2.6184546613668779E-2</v>
      </c>
      <c r="AL22" s="84">
        <v>-52.802774225690058</v>
      </c>
      <c r="AM22" s="87">
        <v>-5.3530793010634686E-3</v>
      </c>
      <c r="AN22" s="84">
        <v>1573.9645532417103</v>
      </c>
      <c r="AO22" s="88">
        <v>2.1863351713988004E-2</v>
      </c>
      <c r="AP22" s="86">
        <v>31865.760344440474</v>
      </c>
      <c r="AQ22" s="87">
        <v>0.28043439535721615</v>
      </c>
      <c r="AR22" s="84">
        <v>84.560057026387142</v>
      </c>
      <c r="AS22" s="87">
        <v>8.2909332221850105E-4</v>
      </c>
      <c r="AT22" s="84">
        <v>31950.320401466863</v>
      </c>
      <c r="AU22" s="88">
        <v>0.14817814777534127</v>
      </c>
      <c r="AV22" s="177">
        <f t="shared" si="33"/>
        <v>33492.527671907876</v>
      </c>
      <c r="AW22" s="178">
        <f t="shared" si="34"/>
        <v>31.757282800697084</v>
      </c>
      <c r="AX22" s="179">
        <f t="shared" si="35"/>
        <v>33524.284954708572</v>
      </c>
      <c r="AY22" s="81"/>
      <c r="AZ22" s="83">
        <v>59483.231541099078</v>
      </c>
      <c r="BA22" s="87">
        <v>0.54280945704755323</v>
      </c>
      <c r="BB22" s="84">
        <v>2130.1917869449976</v>
      </c>
      <c r="BC22" s="87">
        <v>0.13492473948220152</v>
      </c>
      <c r="BD22" s="84">
        <v>61613.423328044075</v>
      </c>
      <c r="BE22" s="88">
        <v>0.49144484676039368</v>
      </c>
      <c r="BF22" s="86">
        <v>77297.388577713296</v>
      </c>
      <c r="BG22" s="87">
        <v>0.14889708143715252</v>
      </c>
      <c r="BH22" s="84">
        <v>5241.5800495901858</v>
      </c>
      <c r="BI22" s="87">
        <v>2.6955927228542998E-2</v>
      </c>
      <c r="BJ22" s="84">
        <v>82538.968627303489</v>
      </c>
      <c r="BK22" s="88">
        <v>0.11566835060154669</v>
      </c>
      <c r="BL22" s="177">
        <f t="shared" si="36"/>
        <v>136780.62011881237</v>
      </c>
      <c r="BM22" s="178">
        <f t="shared" si="37"/>
        <v>7371.771836535183</v>
      </c>
      <c r="BN22" s="179">
        <f t="shared" si="38"/>
        <v>144152.39195534756</v>
      </c>
      <c r="BO22" s="81"/>
      <c r="BP22" s="83">
        <v>1947.3626694032635</v>
      </c>
      <c r="BQ22" s="87">
        <v>2.5510075971065978E-2</v>
      </c>
      <c r="BR22" s="84">
        <v>34.877406060680286</v>
      </c>
      <c r="BS22" s="87">
        <v>3.6213691268487474E-3</v>
      </c>
      <c r="BT22" s="84">
        <v>1982.2400754639436</v>
      </c>
      <c r="BU22" s="88">
        <v>2.3057882880419964E-2</v>
      </c>
      <c r="BV22" s="86">
        <v>38774.094175265112</v>
      </c>
      <c r="BW22" s="87">
        <v>0.17194186510957582</v>
      </c>
      <c r="BX22" s="84">
        <v>317.62107078919905</v>
      </c>
      <c r="BY22" s="87">
        <v>2.7088986088749695E-3</v>
      </c>
      <c r="BZ22" s="84">
        <v>39091.715246054315</v>
      </c>
      <c r="CA22" s="88">
        <v>0.11405048239881874</v>
      </c>
      <c r="CB22" s="177">
        <f t="shared" si="39"/>
        <v>40721.456844668377</v>
      </c>
      <c r="CC22" s="178">
        <f t="shared" si="40"/>
        <v>352.49847684987935</v>
      </c>
      <c r="CD22" s="179">
        <f t="shared" si="41"/>
        <v>41073.955321518253</v>
      </c>
      <c r="CE22" s="81"/>
      <c r="CF22" s="83">
        <v>1408.5001911396926</v>
      </c>
      <c r="CG22" s="87">
        <f t="shared" si="42"/>
        <v>1.1229193436600648E-2</v>
      </c>
      <c r="CH22" s="84">
        <v>411.13472877523606</v>
      </c>
      <c r="CI22" s="87">
        <f t="shared" si="43"/>
        <v>2.2264417241158675E-2</v>
      </c>
      <c r="CJ22" s="84">
        <v>1819.6349199149286</v>
      </c>
      <c r="CK22" s="88">
        <f t="shared" si="44"/>
        <v>1.2645310705603473E-2</v>
      </c>
      <c r="CL22" s="86">
        <v>65933.036573191872</v>
      </c>
      <c r="CM22" s="87">
        <f t="shared" si="45"/>
        <v>0.13900187331487623</v>
      </c>
      <c r="CN22" s="84">
        <v>2439.1722308948802</v>
      </c>
      <c r="CO22" s="87">
        <f t="shared" si="46"/>
        <v>1.4913194285176391E-2</v>
      </c>
      <c r="CP22" s="84">
        <v>68372.208804086753</v>
      </c>
      <c r="CQ22" s="88">
        <f t="shared" si="47"/>
        <v>0.10718495164383632</v>
      </c>
      <c r="CR22" s="177">
        <f t="shared" si="48"/>
        <v>67341.536764331569</v>
      </c>
      <c r="CS22" s="178">
        <f t="shared" si="49"/>
        <v>2850.3069596701162</v>
      </c>
      <c r="CT22" s="179">
        <f t="shared" si="50"/>
        <v>70191.843724001679</v>
      </c>
      <c r="CU22" s="81"/>
      <c r="CV22" s="86">
        <f t="shared" si="51"/>
        <v>78380.908364737814</v>
      </c>
      <c r="CW22" s="87">
        <f t="shared" si="65"/>
        <v>0.11913603567159968</v>
      </c>
      <c r="CX22" s="87">
        <f t="shared" si="52"/>
        <v>3084.9163914259102</v>
      </c>
      <c r="CY22" s="87">
        <f t="shared" si="53"/>
        <v>3.2411393059738496E-2</v>
      </c>
      <c r="CZ22" s="84">
        <f t="shared" si="54"/>
        <v>81465.824756163725</v>
      </c>
      <c r="DA22" s="88">
        <f t="shared" si="55"/>
        <v>0.10817527331512888</v>
      </c>
      <c r="DB22" s="86">
        <f t="shared" si="56"/>
        <v>387301.72893775097</v>
      </c>
      <c r="DC22" s="87">
        <f t="shared" si="57"/>
        <v>0.16034145122141344</v>
      </c>
      <c r="DD22" s="84">
        <f t="shared" si="58"/>
        <v>24224.879218821003</v>
      </c>
      <c r="DE22" s="87">
        <f t="shared" si="59"/>
        <v>2.3467671335509456E-2</v>
      </c>
      <c r="DF22" s="84">
        <f t="shared" si="60"/>
        <v>411526.60815657198</v>
      </c>
      <c r="DG22" s="88">
        <f t="shared" si="61"/>
        <v>0.11936102276546741</v>
      </c>
      <c r="DH22" s="224"/>
      <c r="DI22" s="237" t="s">
        <v>22</v>
      </c>
      <c r="DJ22" s="86">
        <f t="shared" si="62"/>
        <v>81465.824756163725</v>
      </c>
      <c r="DK22" s="84">
        <f t="shared" si="63"/>
        <v>411526.60815657198</v>
      </c>
      <c r="DL22" s="85">
        <f t="shared" si="64"/>
        <v>492992.43291273573</v>
      </c>
      <c r="DM22"/>
    </row>
    <row r="23" spans="1:117" s="65" customFormat="1" ht="15.6">
      <c r="A23" s="73">
        <v>11</v>
      </c>
      <c r="B23" s="73" t="s">
        <v>23</v>
      </c>
      <c r="C23" s="82"/>
      <c r="D23" s="83">
        <v>12655901.310000002</v>
      </c>
      <c r="E23" s="87">
        <v>127.01499693901107</v>
      </c>
      <c r="F23" s="84">
        <v>1807230.5999999999</v>
      </c>
      <c r="G23" s="87">
        <v>126.21206788183531</v>
      </c>
      <c r="H23" s="84">
        <v>14463131.910000002</v>
      </c>
      <c r="I23" s="88">
        <v>126.91410942435944</v>
      </c>
      <c r="J23" s="86">
        <v>6952584.5199999996</v>
      </c>
      <c r="K23" s="87">
        <v>28.113514217319572</v>
      </c>
      <c r="L23" s="84">
        <v>2746655.3</v>
      </c>
      <c r="M23" s="87">
        <v>13.787461222604836</v>
      </c>
      <c r="N23" s="84">
        <v>9699239.8200000003</v>
      </c>
      <c r="O23" s="88">
        <v>21.721945856606006</v>
      </c>
      <c r="P23" s="177">
        <f t="shared" si="27"/>
        <v>19608485.830000002</v>
      </c>
      <c r="Q23" s="178">
        <f t="shared" si="28"/>
        <v>4553885.8999999994</v>
      </c>
      <c r="R23" s="179">
        <f t="shared" si="29"/>
        <v>24162371.73</v>
      </c>
      <c r="S23" s="79"/>
      <c r="T23" s="83">
        <v>15956970.570717365</v>
      </c>
      <c r="U23" s="87">
        <v>86.351916070768794</v>
      </c>
      <c r="V23" s="84">
        <v>2007149.0917560607</v>
      </c>
      <c r="W23" s="87">
        <v>74.031760539836995</v>
      </c>
      <c r="X23" s="84">
        <v>17964119.662473425</v>
      </c>
      <c r="Y23" s="88">
        <v>84.775602224015941</v>
      </c>
      <c r="Z23" s="86">
        <v>10525346.628555007</v>
      </c>
      <c r="AA23" s="87">
        <v>12.596531285109068</v>
      </c>
      <c r="AB23" s="84">
        <v>2110744.989339863</v>
      </c>
      <c r="AC23" s="87">
        <v>8.2514796183761767</v>
      </c>
      <c r="AD23" s="84">
        <v>12636091.617894869</v>
      </c>
      <c r="AE23" s="88">
        <v>11.578117935319206</v>
      </c>
      <c r="AF23" s="177">
        <f t="shared" si="30"/>
        <v>26482317.199272372</v>
      </c>
      <c r="AG23" s="178">
        <f t="shared" si="31"/>
        <v>4117894.0810959237</v>
      </c>
      <c r="AH23" s="179">
        <f t="shared" si="32"/>
        <v>30600211.280368295</v>
      </c>
      <c r="AI23" s="81"/>
      <c r="AJ23" s="83">
        <v>8403734.1653804928</v>
      </c>
      <c r="AK23" s="87">
        <v>135.26702022277743</v>
      </c>
      <c r="AL23" s="84">
        <v>1763048.6563827954</v>
      </c>
      <c r="AM23" s="87">
        <v>178.73567076062403</v>
      </c>
      <c r="AN23" s="84">
        <v>10166782.821763288</v>
      </c>
      <c r="AO23" s="88">
        <v>141.22296984016458</v>
      </c>
      <c r="AP23" s="86">
        <v>2674601.5464105117</v>
      </c>
      <c r="AQ23" s="87">
        <v>23.537811725869151</v>
      </c>
      <c r="AR23" s="84">
        <v>3226369.9840360535</v>
      </c>
      <c r="AS23" s="87">
        <v>31.633869498642561</v>
      </c>
      <c r="AT23" s="84">
        <v>5900971.5304465648</v>
      </c>
      <c r="AU23" s="88">
        <v>27.367332172870753</v>
      </c>
      <c r="AV23" s="177">
        <f t="shared" si="33"/>
        <v>11078335.711791005</v>
      </c>
      <c r="AW23" s="178">
        <f t="shared" si="34"/>
        <v>4989418.640418849</v>
      </c>
      <c r="AX23" s="179">
        <f t="shared" si="35"/>
        <v>16067754.352209855</v>
      </c>
      <c r="AY23" s="81"/>
      <c r="AZ23" s="83">
        <v>24017140.304107357</v>
      </c>
      <c r="BA23" s="87">
        <v>219.16648693337856</v>
      </c>
      <c r="BB23" s="84">
        <v>3054853.7087002425</v>
      </c>
      <c r="BC23" s="87">
        <v>193.49212748291376</v>
      </c>
      <c r="BD23" s="84">
        <v>27071994.0128076</v>
      </c>
      <c r="BE23" s="88">
        <v>215.9333344989918</v>
      </c>
      <c r="BF23" s="86">
        <v>22652392.129329685</v>
      </c>
      <c r="BG23" s="87">
        <v>43.63504560359231</v>
      </c>
      <c r="BH23" s="84">
        <v>4366845.0431004493</v>
      </c>
      <c r="BI23" s="87">
        <v>22.457418581128564</v>
      </c>
      <c r="BJ23" s="84">
        <v>27019237.172430135</v>
      </c>
      <c r="BK23" s="88">
        <v>37.864182824464898</v>
      </c>
      <c r="BL23" s="177">
        <f t="shared" si="36"/>
        <v>46669532.433437042</v>
      </c>
      <c r="BM23" s="178">
        <f t="shared" si="37"/>
        <v>7421698.7518006917</v>
      </c>
      <c r="BN23" s="179">
        <f t="shared" si="38"/>
        <v>54091231.185237736</v>
      </c>
      <c r="BO23" s="81"/>
      <c r="BP23" s="83">
        <v>15767719.143490786</v>
      </c>
      <c r="BQ23" s="87">
        <v>206.55408443468809</v>
      </c>
      <c r="BR23" s="84">
        <v>1220148.8763563205</v>
      </c>
      <c r="BS23" s="87">
        <v>126.68973900491335</v>
      </c>
      <c r="BT23" s="84">
        <v>16987868.019847106</v>
      </c>
      <c r="BU23" s="88">
        <v>197.60687720834619</v>
      </c>
      <c r="BV23" s="86">
        <v>9268767.0517489891</v>
      </c>
      <c r="BW23" s="87">
        <v>41.101903939784528</v>
      </c>
      <c r="BX23" s="84">
        <v>1151335.526236732</v>
      </c>
      <c r="BY23" s="87">
        <v>9.8194090134560224</v>
      </c>
      <c r="BZ23" s="84">
        <v>10420102.577985721</v>
      </c>
      <c r="CA23" s="88">
        <v>30.400756737948409</v>
      </c>
      <c r="CB23" s="177">
        <f t="shared" si="39"/>
        <v>25036486.195239775</v>
      </c>
      <c r="CC23" s="178">
        <f t="shared" si="40"/>
        <v>2371484.4025930525</v>
      </c>
      <c r="CD23" s="179">
        <f t="shared" si="41"/>
        <v>27407970.597832829</v>
      </c>
      <c r="CE23" s="81"/>
      <c r="CF23" s="83">
        <v>21482037.705922436</v>
      </c>
      <c r="CG23" s="87">
        <f t="shared" si="42"/>
        <v>171.26441184006023</v>
      </c>
      <c r="CH23" s="84">
        <v>3613908.4656724697</v>
      </c>
      <c r="CI23" s="87">
        <f t="shared" si="43"/>
        <v>195.70607958802501</v>
      </c>
      <c r="CJ23" s="84">
        <v>25095946.171594907</v>
      </c>
      <c r="CK23" s="88">
        <f t="shared" si="44"/>
        <v>174.4009379671358</v>
      </c>
      <c r="CL23" s="86">
        <v>20461096.839633506</v>
      </c>
      <c r="CM23" s="87">
        <f t="shared" si="45"/>
        <v>43.136657108593781</v>
      </c>
      <c r="CN23" s="84">
        <v>4078550.2139257947</v>
      </c>
      <c r="CO23" s="87">
        <f t="shared" si="46"/>
        <v>24.936415301763258</v>
      </c>
      <c r="CP23" s="84">
        <v>24539647.0535593</v>
      </c>
      <c r="CQ23" s="88">
        <f t="shared" si="47"/>
        <v>38.470029399362431</v>
      </c>
      <c r="CR23" s="177">
        <f t="shared" si="48"/>
        <v>41943134.545555942</v>
      </c>
      <c r="CS23" s="178">
        <f t="shared" si="49"/>
        <v>7692458.6795982644</v>
      </c>
      <c r="CT23" s="179">
        <f t="shared" si="50"/>
        <v>49635593.225154206</v>
      </c>
      <c r="CU23" s="81"/>
      <c r="CV23" s="86">
        <f t="shared" si="51"/>
        <v>98283503.199618444</v>
      </c>
      <c r="CW23" s="87">
        <f t="shared" si="65"/>
        <v>149.38723201104472</v>
      </c>
      <c r="CX23" s="87">
        <f t="shared" si="52"/>
        <v>13466339.398867887</v>
      </c>
      <c r="CY23" s="87">
        <f t="shared" si="53"/>
        <v>141.48286823773782</v>
      </c>
      <c r="CZ23" s="84">
        <f t="shared" si="54"/>
        <v>111749842.59848633</v>
      </c>
      <c r="DA23" s="88">
        <f t="shared" si="55"/>
        <v>148.38823276136128</v>
      </c>
      <c r="DB23" s="86">
        <f t="shared" si="56"/>
        <v>72534788.715677708</v>
      </c>
      <c r="DC23" s="87">
        <f t="shared" si="57"/>
        <v>30.029128242233206</v>
      </c>
      <c r="DD23" s="84">
        <f t="shared" si="58"/>
        <v>17680501.056638893</v>
      </c>
      <c r="DE23" s="87">
        <f t="shared" si="59"/>
        <v>17.127853728243391</v>
      </c>
      <c r="DF23" s="84">
        <f t="shared" si="60"/>
        <v>90215289.772316605</v>
      </c>
      <c r="DG23" s="88">
        <f t="shared" si="61"/>
        <v>26.166447181976114</v>
      </c>
      <c r="DH23" s="224"/>
      <c r="DI23" s="237" t="s">
        <v>23</v>
      </c>
      <c r="DJ23" s="86">
        <f t="shared" si="62"/>
        <v>111749842.59848633</v>
      </c>
      <c r="DK23" s="84">
        <f t="shared" si="63"/>
        <v>90215289.772316605</v>
      </c>
      <c r="DL23" s="85">
        <f t="shared" si="64"/>
        <v>201965132.37080294</v>
      </c>
      <c r="DM23"/>
    </row>
    <row r="24" spans="1:117" s="65" customFormat="1" ht="15.6">
      <c r="A24" s="73">
        <v>12</v>
      </c>
      <c r="B24" s="73" t="s">
        <v>24</v>
      </c>
      <c r="C24" s="82"/>
      <c r="D24" s="83">
        <v>10426932.100000467</v>
      </c>
      <c r="E24" s="87">
        <v>104.64499653757457</v>
      </c>
      <c r="F24" s="84">
        <v>15537.68</v>
      </c>
      <c r="G24" s="87">
        <v>1.0851092953418535</v>
      </c>
      <c r="H24" s="84">
        <v>10442469.780000467</v>
      </c>
      <c r="I24" s="88">
        <v>91.63276395226805</v>
      </c>
      <c r="J24" s="86">
        <v>-7023.16</v>
      </c>
      <c r="K24" s="87">
        <v>-2.8398893669330055E-2</v>
      </c>
      <c r="L24" s="84">
        <v>0</v>
      </c>
      <c r="M24" s="87">
        <v>0</v>
      </c>
      <c r="N24" s="84">
        <v>-7023.16</v>
      </c>
      <c r="O24" s="88">
        <v>-1.5728727621282905E-2</v>
      </c>
      <c r="P24" s="177">
        <f t="shared" si="27"/>
        <v>10419908.940000467</v>
      </c>
      <c r="Q24" s="178">
        <f t="shared" si="28"/>
        <v>15537.68</v>
      </c>
      <c r="R24" s="179">
        <f t="shared" si="29"/>
        <v>10435446.620000467</v>
      </c>
      <c r="S24" s="79"/>
      <c r="T24" s="83">
        <v>24035869.920245852</v>
      </c>
      <c r="U24" s="87">
        <v>130.07126965877944</v>
      </c>
      <c r="V24" s="84">
        <v>574221.14270345285</v>
      </c>
      <c r="W24" s="87">
        <v>21.179593637631044</v>
      </c>
      <c r="X24" s="84">
        <v>24610091.062949304</v>
      </c>
      <c r="Y24" s="88">
        <v>116.13902210903768</v>
      </c>
      <c r="Z24" s="86">
        <v>45105.048394951089</v>
      </c>
      <c r="AA24" s="87">
        <v>5.3980849588548117E-2</v>
      </c>
      <c r="AB24" s="84">
        <v>2516.7456506208491</v>
      </c>
      <c r="AC24" s="87">
        <v>9.838647276490602E-3</v>
      </c>
      <c r="AD24" s="84">
        <v>47621.794045571936</v>
      </c>
      <c r="AE24" s="88">
        <v>4.3634595603143492E-2</v>
      </c>
      <c r="AF24" s="177">
        <f t="shared" si="30"/>
        <v>24080974.968640804</v>
      </c>
      <c r="AG24" s="178">
        <f t="shared" si="31"/>
        <v>576737.88835407374</v>
      </c>
      <c r="AH24" s="179">
        <f t="shared" si="32"/>
        <v>24657712.856994879</v>
      </c>
      <c r="AI24" s="81"/>
      <c r="AJ24" s="83">
        <v>4866814.7758528655</v>
      </c>
      <c r="AK24" s="87">
        <v>78.336548937706084</v>
      </c>
      <c r="AL24" s="84">
        <v>177599.28183339123</v>
      </c>
      <c r="AM24" s="87">
        <v>18.004793373214845</v>
      </c>
      <c r="AN24" s="84">
        <v>5044414.0576862572</v>
      </c>
      <c r="AO24" s="88">
        <v>70.070065114892927</v>
      </c>
      <c r="AP24" s="86">
        <v>0</v>
      </c>
      <c r="AQ24" s="87">
        <v>0</v>
      </c>
      <c r="AR24" s="84">
        <v>0</v>
      </c>
      <c r="AS24" s="87">
        <v>0</v>
      </c>
      <c r="AT24" s="84">
        <v>0</v>
      </c>
      <c r="AU24" s="88">
        <v>0</v>
      </c>
      <c r="AV24" s="177">
        <f t="shared" si="33"/>
        <v>4866814.7758528655</v>
      </c>
      <c r="AW24" s="178">
        <f t="shared" si="34"/>
        <v>177599.28183339123</v>
      </c>
      <c r="AX24" s="179">
        <f t="shared" si="35"/>
        <v>5044414.0576862572</v>
      </c>
      <c r="AY24" s="81"/>
      <c r="AZ24" s="83">
        <v>14763529.901861561</v>
      </c>
      <c r="BA24" s="87">
        <v>134.72340763123779</v>
      </c>
      <c r="BB24" s="84">
        <v>434728.71606648283</v>
      </c>
      <c r="BC24" s="87">
        <v>27.53538865381827</v>
      </c>
      <c r="BD24" s="84">
        <v>15198258.617928045</v>
      </c>
      <c r="BE24" s="88">
        <v>121.22530244335294</v>
      </c>
      <c r="BF24" s="86">
        <v>70746.4106707506</v>
      </c>
      <c r="BG24" s="87">
        <v>0.13627800712100868</v>
      </c>
      <c r="BH24" s="84">
        <v>116.04324949152328</v>
      </c>
      <c r="BI24" s="87">
        <v>5.9677680376201228E-4</v>
      </c>
      <c r="BJ24" s="84">
        <v>70862.453920242129</v>
      </c>
      <c r="BK24" s="88">
        <v>9.930513187707965E-2</v>
      </c>
      <c r="BL24" s="177">
        <f t="shared" si="36"/>
        <v>14834276.312532311</v>
      </c>
      <c r="BM24" s="178">
        <f t="shared" si="37"/>
        <v>434844.75931597437</v>
      </c>
      <c r="BN24" s="179">
        <f t="shared" si="38"/>
        <v>15269121.071848286</v>
      </c>
      <c r="BO24" s="81"/>
      <c r="BP24" s="83">
        <v>6564641.7622440122</v>
      </c>
      <c r="BQ24" s="87">
        <v>85.99554295091518</v>
      </c>
      <c r="BR24" s="84">
        <v>112587.900586084</v>
      </c>
      <c r="BS24" s="87">
        <v>11.690156846234451</v>
      </c>
      <c r="BT24" s="84">
        <v>6677229.6628300957</v>
      </c>
      <c r="BU24" s="88">
        <v>77.671106258492642</v>
      </c>
      <c r="BV24" s="86">
        <v>0</v>
      </c>
      <c r="BW24" s="87">
        <v>0</v>
      </c>
      <c r="BX24" s="84">
        <v>0</v>
      </c>
      <c r="BY24" s="87">
        <v>0</v>
      </c>
      <c r="BZ24" s="84">
        <v>0</v>
      </c>
      <c r="CA24" s="88">
        <v>0</v>
      </c>
      <c r="CB24" s="177">
        <f t="shared" si="39"/>
        <v>6564641.7622440122</v>
      </c>
      <c r="CC24" s="178">
        <f t="shared" si="40"/>
        <v>112587.900586084</v>
      </c>
      <c r="CD24" s="179">
        <f t="shared" si="41"/>
        <v>6677229.6628300957</v>
      </c>
      <c r="CE24" s="81"/>
      <c r="CF24" s="83">
        <v>20202851.48046387</v>
      </c>
      <c r="CG24" s="87">
        <f t="shared" si="42"/>
        <v>161.06616716997155</v>
      </c>
      <c r="CH24" s="84">
        <v>4940.5902765366336</v>
      </c>
      <c r="CI24" s="87">
        <f t="shared" si="43"/>
        <v>0.26755064857232935</v>
      </c>
      <c r="CJ24" s="84">
        <v>20207792.070740405</v>
      </c>
      <c r="CK24" s="88">
        <f t="shared" si="44"/>
        <v>140.43136159460454</v>
      </c>
      <c r="CL24" s="86">
        <v>0</v>
      </c>
      <c r="CM24" s="87">
        <f t="shared" si="45"/>
        <v>0</v>
      </c>
      <c r="CN24" s="84">
        <v>0</v>
      </c>
      <c r="CO24" s="87">
        <f t="shared" si="46"/>
        <v>0</v>
      </c>
      <c r="CP24" s="84">
        <v>0</v>
      </c>
      <c r="CQ24" s="88">
        <f t="shared" si="47"/>
        <v>0</v>
      </c>
      <c r="CR24" s="177">
        <f t="shared" si="48"/>
        <v>20202851.48046387</v>
      </c>
      <c r="CS24" s="178">
        <f t="shared" si="49"/>
        <v>4940.5902765366336</v>
      </c>
      <c r="CT24" s="179">
        <f t="shared" si="50"/>
        <v>20207792.070740405</v>
      </c>
      <c r="CU24" s="81"/>
      <c r="CV24" s="86">
        <f t="shared" si="51"/>
        <v>80860639.940668643</v>
      </c>
      <c r="CW24" s="87">
        <f t="shared" si="65"/>
        <v>122.90513449489163</v>
      </c>
      <c r="CX24" s="87">
        <f t="shared" si="52"/>
        <v>1319615.3114659474</v>
      </c>
      <c r="CY24" s="87">
        <f t="shared" si="53"/>
        <v>13.86441806541235</v>
      </c>
      <c r="CZ24" s="84">
        <f t="shared" si="54"/>
        <v>82180255.252134591</v>
      </c>
      <c r="DA24" s="88">
        <f t="shared" si="55"/>
        <v>109.12393754823069</v>
      </c>
      <c r="DB24" s="86">
        <f t="shared" si="56"/>
        <v>108828.29906570169</v>
      </c>
      <c r="DC24" s="87">
        <f t="shared" si="57"/>
        <v>4.5054504285358357E-2</v>
      </c>
      <c r="DD24" s="84">
        <f t="shared" si="58"/>
        <v>2632.7889001123722</v>
      </c>
      <c r="DE24" s="87">
        <f t="shared" si="59"/>
        <v>2.5504946400563152E-3</v>
      </c>
      <c r="DF24" s="84">
        <f t="shared" si="60"/>
        <v>111461.08796581406</v>
      </c>
      <c r="DG24" s="88">
        <f t="shared" si="61"/>
        <v>3.2328673758780464E-2</v>
      </c>
      <c r="DH24" s="224"/>
      <c r="DI24" s="237" t="s">
        <v>24</v>
      </c>
      <c r="DJ24" s="86">
        <f t="shared" si="62"/>
        <v>82180255.252134591</v>
      </c>
      <c r="DK24" s="84">
        <f t="shared" si="63"/>
        <v>111461.08796581406</v>
      </c>
      <c r="DL24" s="85">
        <f t="shared" si="64"/>
        <v>82291716.340100408</v>
      </c>
      <c r="DM24"/>
    </row>
    <row r="25" spans="1:117" s="65" customFormat="1" ht="15.6">
      <c r="A25" s="73">
        <v>13</v>
      </c>
      <c r="B25" s="73" t="s">
        <v>25</v>
      </c>
      <c r="C25" s="82"/>
      <c r="D25" s="83">
        <v>1660900.9499999713</v>
      </c>
      <c r="E25" s="87">
        <v>16.668850673919081</v>
      </c>
      <c r="F25" s="84">
        <v>4512</v>
      </c>
      <c r="G25" s="87">
        <v>0.31510580347789652</v>
      </c>
      <c r="H25" s="84">
        <v>1665412.9499999713</v>
      </c>
      <c r="I25" s="88">
        <v>14.614013250262998</v>
      </c>
      <c r="J25" s="86">
        <v>18.2</v>
      </c>
      <c r="K25" s="87">
        <v>7.3593633746320313E-5</v>
      </c>
      <c r="L25" s="84">
        <v>0</v>
      </c>
      <c r="M25" s="87">
        <v>0</v>
      </c>
      <c r="N25" s="84">
        <v>18.2</v>
      </c>
      <c r="O25" s="88">
        <v>4.0759834989854834E-5</v>
      </c>
      <c r="P25" s="177">
        <f t="shared" si="27"/>
        <v>1660919.1499999713</v>
      </c>
      <c r="Q25" s="178">
        <f t="shared" si="28"/>
        <v>4512</v>
      </c>
      <c r="R25" s="179">
        <f t="shared" si="29"/>
        <v>1665431.1499999713</v>
      </c>
      <c r="S25" s="79"/>
      <c r="T25" s="83">
        <v>4591822.1154366639</v>
      </c>
      <c r="U25" s="87">
        <v>24.848866905333967</v>
      </c>
      <c r="V25" s="84">
        <v>223963.95734320147</v>
      </c>
      <c r="W25" s="87">
        <v>8.2606947972558817</v>
      </c>
      <c r="X25" s="84">
        <v>4815786.072779865</v>
      </c>
      <c r="Y25" s="88">
        <v>22.726477677321899</v>
      </c>
      <c r="Z25" s="86">
        <v>47.262247299675437</v>
      </c>
      <c r="AA25" s="87">
        <v>5.6562543517548329E-5</v>
      </c>
      <c r="AB25" s="84">
        <v>1.2425105827975642</v>
      </c>
      <c r="AC25" s="87">
        <v>4.8573137926895188E-6</v>
      </c>
      <c r="AD25" s="84">
        <v>48.504757882473001</v>
      </c>
      <c r="AE25" s="88">
        <v>4.4443632111060612E-5</v>
      </c>
      <c r="AF25" s="177">
        <f t="shared" si="30"/>
        <v>4591869.3776839636</v>
      </c>
      <c r="AG25" s="178">
        <f t="shared" si="31"/>
        <v>223965.19985378426</v>
      </c>
      <c r="AH25" s="179">
        <f t="shared" si="32"/>
        <v>4815834.577537748</v>
      </c>
      <c r="AI25" s="81"/>
      <c r="AJ25" s="83">
        <v>694502.23831381218</v>
      </c>
      <c r="AK25" s="87">
        <v>11.178750596581393</v>
      </c>
      <c r="AL25" s="84">
        <v>22658.091634943896</v>
      </c>
      <c r="AM25" s="87">
        <v>2.2970490303065589</v>
      </c>
      <c r="AN25" s="84">
        <v>717160.32994875603</v>
      </c>
      <c r="AO25" s="88">
        <v>9.9618053638476471</v>
      </c>
      <c r="AP25" s="86">
        <v>-217.12108716370676</v>
      </c>
      <c r="AQ25" s="87">
        <v>-1.9107725703045567E-3</v>
      </c>
      <c r="AR25" s="84">
        <v>0</v>
      </c>
      <c r="AS25" s="87">
        <v>0</v>
      </c>
      <c r="AT25" s="84">
        <v>-217.12108716370676</v>
      </c>
      <c r="AU25" s="88">
        <v>-1.0069570550350234E-3</v>
      </c>
      <c r="AV25" s="177">
        <f t="shared" si="33"/>
        <v>694285.11722664849</v>
      </c>
      <c r="AW25" s="178">
        <f t="shared" si="34"/>
        <v>22658.091634943896</v>
      </c>
      <c r="AX25" s="179">
        <f t="shared" si="35"/>
        <v>716943.20886159234</v>
      </c>
      <c r="AY25" s="81"/>
      <c r="AZ25" s="83">
        <v>1797354.4986431985</v>
      </c>
      <c r="BA25" s="87">
        <v>16.401614274375806</v>
      </c>
      <c r="BB25" s="84">
        <v>40268.163847540498</v>
      </c>
      <c r="BC25" s="87">
        <v>2.5505550954864771</v>
      </c>
      <c r="BD25" s="84">
        <v>1837622.662490739</v>
      </c>
      <c r="BE25" s="88">
        <v>14.657360993608933</v>
      </c>
      <c r="BF25" s="86">
        <v>0</v>
      </c>
      <c r="BG25" s="87">
        <v>0</v>
      </c>
      <c r="BH25" s="84">
        <v>0</v>
      </c>
      <c r="BI25" s="87">
        <v>0</v>
      </c>
      <c r="BJ25" s="84">
        <v>0</v>
      </c>
      <c r="BK25" s="88">
        <v>0</v>
      </c>
      <c r="BL25" s="177">
        <f t="shared" si="36"/>
        <v>1797354.4986431985</v>
      </c>
      <c r="BM25" s="178">
        <f t="shared" si="37"/>
        <v>40268.163847540498</v>
      </c>
      <c r="BN25" s="179">
        <f t="shared" si="38"/>
        <v>1837622.662490739</v>
      </c>
      <c r="BO25" s="81"/>
      <c r="BP25" s="83">
        <v>1181466.7875615149</v>
      </c>
      <c r="BQ25" s="87">
        <v>15.476987405340987</v>
      </c>
      <c r="BR25" s="84">
        <v>37930.699763763369</v>
      </c>
      <c r="BS25" s="87">
        <v>3.9383968189973388</v>
      </c>
      <c r="BT25" s="84">
        <v>1219397.4873252783</v>
      </c>
      <c r="BU25" s="88">
        <v>14.184318436223691</v>
      </c>
      <c r="BV25" s="86">
        <v>49939.774274214789</v>
      </c>
      <c r="BW25" s="87">
        <v>0.22145553918155442</v>
      </c>
      <c r="BX25" s="84">
        <v>114.3360091765903</v>
      </c>
      <c r="BY25" s="87">
        <v>9.75138883050808E-4</v>
      </c>
      <c r="BZ25" s="84">
        <v>50054.110283391383</v>
      </c>
      <c r="CA25" s="88">
        <v>0.1460333829798032</v>
      </c>
      <c r="CB25" s="177">
        <f t="shared" si="39"/>
        <v>1231406.5618357297</v>
      </c>
      <c r="CC25" s="178">
        <f t="shared" si="40"/>
        <v>38045.035772939962</v>
      </c>
      <c r="CD25" s="179">
        <f t="shared" si="41"/>
        <v>1269451.5976086697</v>
      </c>
      <c r="CE25" s="81"/>
      <c r="CF25" s="83">
        <v>0</v>
      </c>
      <c r="CG25" s="87">
        <f t="shared" si="42"/>
        <v>0</v>
      </c>
      <c r="CH25" s="84">
        <v>0</v>
      </c>
      <c r="CI25" s="87">
        <f t="shared" si="43"/>
        <v>0</v>
      </c>
      <c r="CJ25" s="84">
        <v>0</v>
      </c>
      <c r="CK25" s="88">
        <f t="shared" si="44"/>
        <v>0</v>
      </c>
      <c r="CL25" s="86">
        <v>0</v>
      </c>
      <c r="CM25" s="87">
        <f t="shared" si="45"/>
        <v>0</v>
      </c>
      <c r="CN25" s="84">
        <v>0</v>
      </c>
      <c r="CO25" s="87">
        <f t="shared" si="46"/>
        <v>0</v>
      </c>
      <c r="CP25" s="84">
        <v>0</v>
      </c>
      <c r="CQ25" s="88">
        <f t="shared" si="47"/>
        <v>0</v>
      </c>
      <c r="CR25" s="177">
        <f t="shared" si="48"/>
        <v>0</v>
      </c>
      <c r="CS25" s="178">
        <f t="shared" si="49"/>
        <v>0</v>
      </c>
      <c r="CT25" s="179">
        <f t="shared" si="50"/>
        <v>0</v>
      </c>
      <c r="CU25" s="81"/>
      <c r="CV25" s="86">
        <f t="shared" si="51"/>
        <v>9926046.5899551604</v>
      </c>
      <c r="CW25" s="87">
        <f t="shared" si="65"/>
        <v>15.087217860706327</v>
      </c>
      <c r="CX25" s="87">
        <f t="shared" si="52"/>
        <v>329332.9125894492</v>
      </c>
      <c r="CY25" s="87">
        <f t="shared" si="53"/>
        <v>3.4601062469998864</v>
      </c>
      <c r="CZ25" s="84">
        <f t="shared" si="54"/>
        <v>10255379.50254461</v>
      </c>
      <c r="DA25" s="88">
        <f t="shared" si="55"/>
        <v>13.617716189072249</v>
      </c>
      <c r="DB25" s="86">
        <f t="shared" si="56"/>
        <v>49788.115434350759</v>
      </c>
      <c r="DC25" s="87">
        <f t="shared" si="57"/>
        <v>2.061209151897728E-2</v>
      </c>
      <c r="DD25" s="84">
        <f t="shared" si="58"/>
        <v>115.57851975938786</v>
      </c>
      <c r="DE25" s="87">
        <f t="shared" si="59"/>
        <v>1.1196583027958672E-4</v>
      </c>
      <c r="DF25" s="84">
        <f t="shared" si="60"/>
        <v>49903.693954110146</v>
      </c>
      <c r="DG25" s="88">
        <f t="shared" si="61"/>
        <v>1.447429116872849E-2</v>
      </c>
      <c r="DH25" s="224"/>
      <c r="DI25" s="237" t="s">
        <v>25</v>
      </c>
      <c r="DJ25" s="86">
        <f t="shared" si="62"/>
        <v>10255379.50254461</v>
      </c>
      <c r="DK25" s="84">
        <f t="shared" si="63"/>
        <v>49903.693954110146</v>
      </c>
      <c r="DL25" s="85">
        <f t="shared" si="64"/>
        <v>10305283.19649872</v>
      </c>
      <c r="DM25"/>
    </row>
    <row r="26" spans="1:117" s="65" customFormat="1" ht="15.6">
      <c r="A26" s="73">
        <v>14</v>
      </c>
      <c r="B26" s="73" t="s">
        <v>26</v>
      </c>
      <c r="C26" s="82"/>
      <c r="D26" s="83">
        <v>542393.35</v>
      </c>
      <c r="E26" s="87">
        <v>5.4434755773225882</v>
      </c>
      <c r="F26" s="84">
        <v>110822.79000000001</v>
      </c>
      <c r="G26" s="87">
        <v>7.7395621202597953</v>
      </c>
      <c r="H26" s="84">
        <v>653216.14</v>
      </c>
      <c r="I26" s="88">
        <v>5.7319773604773605</v>
      </c>
      <c r="J26" s="86">
        <v>211963.36000000002</v>
      </c>
      <c r="K26" s="87">
        <v>0.85709636722414528</v>
      </c>
      <c r="L26" s="84">
        <v>388968.10000000009</v>
      </c>
      <c r="M26" s="87">
        <v>1.9525138795466186</v>
      </c>
      <c r="N26" s="84">
        <v>600931.46000000008</v>
      </c>
      <c r="O26" s="88">
        <v>1.3458168763633271</v>
      </c>
      <c r="P26" s="177">
        <f t="shared" si="27"/>
        <v>754356.71</v>
      </c>
      <c r="Q26" s="178">
        <f t="shared" si="28"/>
        <v>499790.89000000013</v>
      </c>
      <c r="R26" s="179">
        <f t="shared" si="29"/>
        <v>1254147.6000000001</v>
      </c>
      <c r="S26" s="79"/>
      <c r="T26" s="83">
        <v>7297056.3545429641</v>
      </c>
      <c r="U26" s="87">
        <v>39.488372501450101</v>
      </c>
      <c r="V26" s="84">
        <v>794777.60283715546</v>
      </c>
      <c r="W26" s="87">
        <v>29.314606183134977</v>
      </c>
      <c r="X26" s="84">
        <v>8091833.9573801197</v>
      </c>
      <c r="Y26" s="88">
        <v>38.186680434257909</v>
      </c>
      <c r="Z26" s="86">
        <v>1298780.5140935706</v>
      </c>
      <c r="AA26" s="87">
        <v>1.5543554008839073</v>
      </c>
      <c r="AB26" s="84">
        <v>1084877.9315433879</v>
      </c>
      <c r="AC26" s="87">
        <v>4.2410846339879589</v>
      </c>
      <c r="AD26" s="84">
        <v>2383658.4456369588</v>
      </c>
      <c r="AE26" s="88">
        <v>2.1840834520399079</v>
      </c>
      <c r="AF26" s="177">
        <f t="shared" si="30"/>
        <v>8595836.8686365355</v>
      </c>
      <c r="AG26" s="178">
        <f t="shared" si="31"/>
        <v>1879655.5343805435</v>
      </c>
      <c r="AH26" s="179">
        <f t="shared" si="32"/>
        <v>10475492.403017079</v>
      </c>
      <c r="AI26" s="81"/>
      <c r="AJ26" s="83">
        <v>1255903.3435509028</v>
      </c>
      <c r="AK26" s="87">
        <v>20.215097196885456</v>
      </c>
      <c r="AL26" s="84">
        <v>248086.98988631103</v>
      </c>
      <c r="AM26" s="87">
        <v>25.150749177444347</v>
      </c>
      <c r="AN26" s="84">
        <v>1503990.3334372139</v>
      </c>
      <c r="AO26" s="88">
        <v>20.891366051828893</v>
      </c>
      <c r="AP26" s="86">
        <v>332990.74686185364</v>
      </c>
      <c r="AQ26" s="87">
        <v>2.930482679414359</v>
      </c>
      <c r="AR26" s="84">
        <v>499905.83994949202</v>
      </c>
      <c r="AS26" s="87">
        <v>4.9014701292221083</v>
      </c>
      <c r="AT26" s="84">
        <v>832896.58681134565</v>
      </c>
      <c r="AU26" s="88">
        <v>3.8627804657772002</v>
      </c>
      <c r="AV26" s="177">
        <f t="shared" si="33"/>
        <v>1588894.0904127564</v>
      </c>
      <c r="AW26" s="178">
        <f t="shared" si="34"/>
        <v>747992.82983580302</v>
      </c>
      <c r="AX26" s="179">
        <f t="shared" si="35"/>
        <v>2336886.9202485597</v>
      </c>
      <c r="AY26" s="81"/>
      <c r="AZ26" s="83">
        <v>5771864.7430232763</v>
      </c>
      <c r="BA26" s="87">
        <v>52.670688631764456</v>
      </c>
      <c r="BB26" s="84">
        <v>618732.28861717868</v>
      </c>
      <c r="BC26" s="87">
        <v>39.190036015782788</v>
      </c>
      <c r="BD26" s="84">
        <v>6390597.0316404551</v>
      </c>
      <c r="BE26" s="88">
        <v>50.973080365954559</v>
      </c>
      <c r="BF26" s="86">
        <v>1680944.4425180424</v>
      </c>
      <c r="BG26" s="87">
        <v>3.2379841823155964</v>
      </c>
      <c r="BH26" s="84">
        <v>1380822.7707154292</v>
      </c>
      <c r="BI26" s="87">
        <v>7.1011713587833851</v>
      </c>
      <c r="BJ26" s="84">
        <v>3061767.2132334718</v>
      </c>
      <c r="BK26" s="88">
        <v>4.290695284547799</v>
      </c>
      <c r="BL26" s="177">
        <f t="shared" si="36"/>
        <v>7452809.1855413187</v>
      </c>
      <c r="BM26" s="178">
        <f t="shared" si="37"/>
        <v>1999555.0593326078</v>
      </c>
      <c r="BN26" s="179">
        <f t="shared" si="38"/>
        <v>9452364.244873926</v>
      </c>
      <c r="BO26" s="81"/>
      <c r="BP26" s="83">
        <v>1402584.2839705455</v>
      </c>
      <c r="BQ26" s="87">
        <v>18.373584028328931</v>
      </c>
      <c r="BR26" s="84">
        <v>220690.47739759815</v>
      </c>
      <c r="BS26" s="87">
        <v>22.914596344886114</v>
      </c>
      <c r="BT26" s="84">
        <v>1623274.7613681436</v>
      </c>
      <c r="BU26" s="88">
        <v>18.882313900150564</v>
      </c>
      <c r="BV26" s="86">
        <v>398907.41821337125</v>
      </c>
      <c r="BW26" s="87">
        <v>1.7689358565958984</v>
      </c>
      <c r="BX26" s="84">
        <v>484575.2495278439</v>
      </c>
      <c r="BY26" s="87">
        <v>4.132802701280534</v>
      </c>
      <c r="BZ26" s="84">
        <v>883482.66774121509</v>
      </c>
      <c r="CA26" s="88">
        <v>2.5775697948442198</v>
      </c>
      <c r="CB26" s="177">
        <f t="shared" si="39"/>
        <v>1801491.7021839167</v>
      </c>
      <c r="CC26" s="178">
        <f t="shared" si="40"/>
        <v>705265.726925442</v>
      </c>
      <c r="CD26" s="179">
        <f t="shared" si="41"/>
        <v>2506757.4291093587</v>
      </c>
      <c r="CE26" s="81"/>
      <c r="CF26" s="83">
        <v>3775450.3568948205</v>
      </c>
      <c r="CG26" s="87">
        <f t="shared" si="42"/>
        <v>30.099578711132889</v>
      </c>
      <c r="CH26" s="84">
        <v>269210.48647058022</v>
      </c>
      <c r="CI26" s="87">
        <f t="shared" si="43"/>
        <v>14.578711495211753</v>
      </c>
      <c r="CJ26" s="84">
        <v>4044660.8433654006</v>
      </c>
      <c r="CK26" s="88">
        <f t="shared" si="44"/>
        <v>28.107832237872664</v>
      </c>
      <c r="CL26" s="86">
        <v>1045126.2758285579</v>
      </c>
      <c r="CM26" s="87">
        <f t="shared" si="45"/>
        <v>2.2033644700938537</v>
      </c>
      <c r="CN26" s="84">
        <v>581935.51010226272</v>
      </c>
      <c r="CO26" s="87">
        <f t="shared" si="46"/>
        <v>3.5579764371187146</v>
      </c>
      <c r="CP26" s="84">
        <v>1627061.7859308207</v>
      </c>
      <c r="CQ26" s="88">
        <f t="shared" si="47"/>
        <v>2.5506933576805104</v>
      </c>
      <c r="CR26" s="177">
        <f t="shared" si="48"/>
        <v>4820576.632723378</v>
      </c>
      <c r="CS26" s="178">
        <f t="shared" si="49"/>
        <v>851145.99657284294</v>
      </c>
      <c r="CT26" s="179">
        <f t="shared" si="50"/>
        <v>5671722.6292962208</v>
      </c>
      <c r="CU26" s="81"/>
      <c r="CV26" s="86">
        <f t="shared" si="51"/>
        <v>20045252.43198251</v>
      </c>
      <c r="CW26" s="87">
        <f t="shared" si="65"/>
        <v>30.46803052689879</v>
      </c>
      <c r="CX26" s="87">
        <f t="shared" si="52"/>
        <v>2262320.6352088237</v>
      </c>
      <c r="CY26" s="87">
        <f t="shared" si="53"/>
        <v>23.768865677756079</v>
      </c>
      <c r="CZ26" s="84">
        <f t="shared" si="54"/>
        <v>22307573.067191333</v>
      </c>
      <c r="DA26" s="88">
        <f t="shared" si="55"/>
        <v>29.621351293789637</v>
      </c>
      <c r="DB26" s="86">
        <f t="shared" si="56"/>
        <v>4968712.757515396</v>
      </c>
      <c r="DC26" s="87">
        <f t="shared" si="57"/>
        <v>2.0570282927149481</v>
      </c>
      <c r="DD26" s="84">
        <f t="shared" si="58"/>
        <v>4421085.4018384153</v>
      </c>
      <c r="DE26" s="87">
        <f t="shared" si="59"/>
        <v>4.2828935582867356</v>
      </c>
      <c r="DF26" s="84">
        <f t="shared" si="60"/>
        <v>9389798.1593538113</v>
      </c>
      <c r="DG26" s="88">
        <f t="shared" si="61"/>
        <v>2.7234591631444567</v>
      </c>
      <c r="DH26" s="224"/>
      <c r="DI26" s="237" t="s">
        <v>26</v>
      </c>
      <c r="DJ26" s="86">
        <f t="shared" si="62"/>
        <v>22307573.067191333</v>
      </c>
      <c r="DK26" s="84">
        <f t="shared" si="63"/>
        <v>9389798.1593538113</v>
      </c>
      <c r="DL26" s="85">
        <f t="shared" si="64"/>
        <v>31697371.226545144</v>
      </c>
      <c r="DM26"/>
    </row>
    <row r="27" spans="1:117" s="65" customFormat="1" ht="15.6">
      <c r="A27" s="73">
        <v>15</v>
      </c>
      <c r="B27" s="73" t="s">
        <v>27</v>
      </c>
      <c r="C27" s="82"/>
      <c r="D27" s="83">
        <v>131814.46000000002</v>
      </c>
      <c r="E27" s="87">
        <v>1.3228937887014385</v>
      </c>
      <c r="F27" s="84">
        <v>0</v>
      </c>
      <c r="G27" s="87">
        <v>0</v>
      </c>
      <c r="H27" s="84">
        <v>131814.46000000002</v>
      </c>
      <c r="I27" s="88">
        <v>1.1566730431730434</v>
      </c>
      <c r="J27" s="86">
        <v>500110.4700000002</v>
      </c>
      <c r="K27" s="87">
        <v>2.0222498220813256</v>
      </c>
      <c r="L27" s="84">
        <v>0</v>
      </c>
      <c r="M27" s="87">
        <v>0</v>
      </c>
      <c r="N27" s="84">
        <v>500110.4700000002</v>
      </c>
      <c r="O27" s="88">
        <v>1.1200230897746568</v>
      </c>
      <c r="P27" s="177">
        <f t="shared" si="27"/>
        <v>631924.93000000017</v>
      </c>
      <c r="Q27" s="178">
        <f t="shared" si="28"/>
        <v>0</v>
      </c>
      <c r="R27" s="179">
        <f t="shared" si="29"/>
        <v>631924.93000000017</v>
      </c>
      <c r="S27" s="79"/>
      <c r="T27" s="83">
        <v>304367.80939555331</v>
      </c>
      <c r="U27" s="87">
        <v>1.6471010844502045</v>
      </c>
      <c r="V27" s="84">
        <v>0</v>
      </c>
      <c r="W27" s="87">
        <v>0</v>
      </c>
      <c r="X27" s="84">
        <v>304367.80939555331</v>
      </c>
      <c r="Y27" s="88">
        <v>1.4363611924170292</v>
      </c>
      <c r="Z27" s="86">
        <v>1104858.4566617934</v>
      </c>
      <c r="AA27" s="87">
        <v>1.3222732329973892</v>
      </c>
      <c r="AB27" s="84">
        <v>-12.324116539664828</v>
      </c>
      <c r="AC27" s="87">
        <v>-4.8178343170361565E-5</v>
      </c>
      <c r="AD27" s="84">
        <v>1104846.1325452537</v>
      </c>
      <c r="AE27" s="88">
        <v>1.0123414113961113</v>
      </c>
      <c r="AF27" s="177">
        <f t="shared" si="30"/>
        <v>1409226.2660573467</v>
      </c>
      <c r="AG27" s="178">
        <f t="shared" si="31"/>
        <v>-12.324116539664828</v>
      </c>
      <c r="AH27" s="179">
        <f t="shared" si="32"/>
        <v>1409213.941940807</v>
      </c>
      <c r="AI27" s="81"/>
      <c r="AJ27" s="83">
        <v>33456.720879211862</v>
      </c>
      <c r="AK27" s="87">
        <v>0.5385214299613994</v>
      </c>
      <c r="AL27" s="84">
        <v>0</v>
      </c>
      <c r="AM27" s="87">
        <v>0</v>
      </c>
      <c r="AN27" s="84">
        <v>33456.720879211862</v>
      </c>
      <c r="AO27" s="88">
        <v>0.46473477072428304</v>
      </c>
      <c r="AP27" s="86">
        <v>450437.56852601026</v>
      </c>
      <c r="AQ27" s="87">
        <v>3.9640725910939913</v>
      </c>
      <c r="AR27" s="84">
        <v>0</v>
      </c>
      <c r="AS27" s="87">
        <v>0</v>
      </c>
      <c r="AT27" s="84">
        <v>450437.56852601026</v>
      </c>
      <c r="AU27" s="88">
        <v>2.0890245779678707</v>
      </c>
      <c r="AV27" s="177">
        <f t="shared" si="33"/>
        <v>483894.28940522211</v>
      </c>
      <c r="AW27" s="178">
        <f t="shared" si="34"/>
        <v>0</v>
      </c>
      <c r="AX27" s="179">
        <f t="shared" si="35"/>
        <v>483894.28940522211</v>
      </c>
      <c r="AY27" s="81"/>
      <c r="AZ27" s="83">
        <v>218231.8301614743</v>
      </c>
      <c r="BA27" s="87">
        <v>1.9914570572480863</v>
      </c>
      <c r="BB27" s="84">
        <v>0</v>
      </c>
      <c r="BC27" s="87">
        <v>0</v>
      </c>
      <c r="BD27" s="84">
        <v>218231.8301614743</v>
      </c>
      <c r="BE27" s="88">
        <v>1.7406743942943743</v>
      </c>
      <c r="BF27" s="86">
        <v>1102075.5381325502</v>
      </c>
      <c r="BG27" s="87">
        <v>2.122915588360883</v>
      </c>
      <c r="BH27" s="84">
        <v>27.451091277564647</v>
      </c>
      <c r="BI27" s="87">
        <v>1.4117300734155127E-4</v>
      </c>
      <c r="BJ27" s="84">
        <v>1102102.9892238278</v>
      </c>
      <c r="BK27" s="88">
        <v>1.5444636282308124</v>
      </c>
      <c r="BL27" s="177">
        <f t="shared" si="36"/>
        <v>1320307.3682940244</v>
      </c>
      <c r="BM27" s="178">
        <f t="shared" si="37"/>
        <v>27.451091277564647</v>
      </c>
      <c r="BN27" s="179">
        <f t="shared" si="38"/>
        <v>1320334.819385302</v>
      </c>
      <c r="BO27" s="81"/>
      <c r="BP27" s="83">
        <v>107415.77653083754</v>
      </c>
      <c r="BQ27" s="87">
        <v>1.4071259878019511</v>
      </c>
      <c r="BR27" s="84">
        <v>10347.443826869243</v>
      </c>
      <c r="BS27" s="87">
        <v>1.0743893496905039</v>
      </c>
      <c r="BT27" s="84">
        <v>117763.22035770678</v>
      </c>
      <c r="BU27" s="88">
        <v>1.3698494830367902</v>
      </c>
      <c r="BV27" s="86">
        <v>95811.224663601752</v>
      </c>
      <c r="BW27" s="87">
        <v>0.42487029078299898</v>
      </c>
      <c r="BX27" s="84">
        <v>51911.813394523218</v>
      </c>
      <c r="BY27" s="87">
        <v>0.44274090109699038</v>
      </c>
      <c r="BZ27" s="84">
        <v>147723.03805812498</v>
      </c>
      <c r="CA27" s="88">
        <v>0.43098348706120637</v>
      </c>
      <c r="CB27" s="177">
        <f t="shared" si="39"/>
        <v>203227.0011944393</v>
      </c>
      <c r="CC27" s="178">
        <f t="shared" si="40"/>
        <v>62259.257221392458</v>
      </c>
      <c r="CD27" s="179">
        <f t="shared" si="41"/>
        <v>265486.25841583178</v>
      </c>
      <c r="CE27" s="81"/>
      <c r="CF27" s="83">
        <v>153247.83095367579</v>
      </c>
      <c r="CG27" s="87">
        <f t="shared" si="42"/>
        <v>1.2217602442253634</v>
      </c>
      <c r="CH27" s="84">
        <v>0</v>
      </c>
      <c r="CI27" s="87">
        <f t="shared" si="43"/>
        <v>0</v>
      </c>
      <c r="CJ27" s="84">
        <v>153247.83095367579</v>
      </c>
      <c r="CK27" s="88">
        <f t="shared" si="44"/>
        <v>1.0649754058685721</v>
      </c>
      <c r="CL27" s="86">
        <v>1078243.9518779216</v>
      </c>
      <c r="CM27" s="87">
        <f t="shared" si="45"/>
        <v>2.2731840817779987</v>
      </c>
      <c r="CN27" s="84">
        <v>0</v>
      </c>
      <c r="CO27" s="87">
        <f t="shared" si="46"/>
        <v>0</v>
      </c>
      <c r="CP27" s="84">
        <v>1078243.9518779216</v>
      </c>
      <c r="CQ27" s="88">
        <f t="shared" si="47"/>
        <v>1.6903289781591209</v>
      </c>
      <c r="CR27" s="177">
        <f t="shared" si="48"/>
        <v>1231491.7828315974</v>
      </c>
      <c r="CS27" s="178">
        <f t="shared" si="49"/>
        <v>0</v>
      </c>
      <c r="CT27" s="179">
        <f t="shared" si="50"/>
        <v>1231491.7828315974</v>
      </c>
      <c r="CU27" s="81"/>
      <c r="CV27" s="86">
        <f t="shared" si="51"/>
        <v>948534.42792075279</v>
      </c>
      <c r="CW27" s="87">
        <f t="shared" si="65"/>
        <v>1.4417366907085498</v>
      </c>
      <c r="CX27" s="87">
        <f t="shared" si="52"/>
        <v>10347.443826869243</v>
      </c>
      <c r="CY27" s="87">
        <f t="shared" si="53"/>
        <v>0.10871447601249468</v>
      </c>
      <c r="CZ27" s="84">
        <f t="shared" si="54"/>
        <v>958881.87174762203</v>
      </c>
      <c r="DA27" s="88">
        <f t="shared" si="55"/>
        <v>1.273261626745801</v>
      </c>
      <c r="DB27" s="86">
        <f t="shared" si="56"/>
        <v>4331537.2098618774</v>
      </c>
      <c r="DC27" s="87">
        <f t="shared" si="57"/>
        <v>1.7932400254284249</v>
      </c>
      <c r="DD27" s="84">
        <f t="shared" si="58"/>
        <v>51926.940369261116</v>
      </c>
      <c r="DE27" s="87">
        <f t="shared" si="59"/>
        <v>5.0303836771976522E-2</v>
      </c>
      <c r="DF27" s="84">
        <f t="shared" si="60"/>
        <v>4383464.1502311388</v>
      </c>
      <c r="DG27" s="88">
        <f t="shared" si="61"/>
        <v>1.2713995981233945</v>
      </c>
      <c r="DH27" s="224"/>
      <c r="DI27" s="237" t="s">
        <v>27</v>
      </c>
      <c r="DJ27" s="86">
        <f t="shared" si="62"/>
        <v>958881.87174762203</v>
      </c>
      <c r="DK27" s="84">
        <f t="shared" si="63"/>
        <v>4383464.1502311388</v>
      </c>
      <c r="DL27" s="85">
        <f t="shared" si="64"/>
        <v>5342346.0219787611</v>
      </c>
      <c r="DM27"/>
    </row>
    <row r="28" spans="1:117" s="65" customFormat="1" ht="15.6">
      <c r="A28" s="73">
        <v>16</v>
      </c>
      <c r="B28" s="73" t="s">
        <v>28</v>
      </c>
      <c r="C28" s="82"/>
      <c r="D28" s="83">
        <v>87506.26</v>
      </c>
      <c r="E28" s="87">
        <v>0.87821539326180986</v>
      </c>
      <c r="F28" s="84">
        <v>7318.3900000000031</v>
      </c>
      <c r="G28" s="87">
        <v>0.51109644528249198</v>
      </c>
      <c r="H28" s="84">
        <v>94824.65</v>
      </c>
      <c r="I28" s="88">
        <v>0.83208713583713578</v>
      </c>
      <c r="J28" s="86">
        <v>24780.440000000017</v>
      </c>
      <c r="K28" s="87">
        <v>0.10020234205673995</v>
      </c>
      <c r="L28" s="84">
        <v>73379.539999999994</v>
      </c>
      <c r="M28" s="87">
        <v>0.36834529701727786</v>
      </c>
      <c r="N28" s="84">
        <v>98159.98000000001</v>
      </c>
      <c r="O28" s="88">
        <v>0.21983431798942038</v>
      </c>
      <c r="P28" s="177">
        <f t="shared" si="27"/>
        <v>112286.70000000001</v>
      </c>
      <c r="Q28" s="178">
        <f t="shared" si="28"/>
        <v>80697.929999999993</v>
      </c>
      <c r="R28" s="179">
        <f t="shared" si="29"/>
        <v>192984.63</v>
      </c>
      <c r="S28" s="79"/>
      <c r="T28" s="83">
        <v>155803.92778515586</v>
      </c>
      <c r="U28" s="87">
        <v>0.84314047180667706</v>
      </c>
      <c r="V28" s="84">
        <v>97565.76087080226</v>
      </c>
      <c r="W28" s="87">
        <v>3.5986190937888116</v>
      </c>
      <c r="X28" s="84">
        <v>253369.6886559581</v>
      </c>
      <c r="Y28" s="88">
        <v>1.1956927667315933</v>
      </c>
      <c r="Z28" s="86">
        <v>442626.65902968659</v>
      </c>
      <c r="AA28" s="87">
        <v>0.52972702513800274</v>
      </c>
      <c r="AB28" s="84">
        <v>366318.31331093697</v>
      </c>
      <c r="AC28" s="87">
        <v>1.432038503651015</v>
      </c>
      <c r="AD28" s="84">
        <v>808944.97234062362</v>
      </c>
      <c r="AE28" s="88">
        <v>0.74121497185722585</v>
      </c>
      <c r="AF28" s="177">
        <f t="shared" si="30"/>
        <v>598430.58681484242</v>
      </c>
      <c r="AG28" s="178">
        <f t="shared" si="31"/>
        <v>463884.07418173924</v>
      </c>
      <c r="AH28" s="179">
        <f t="shared" si="32"/>
        <v>1062314.6609965817</v>
      </c>
      <c r="AI28" s="81"/>
      <c r="AJ28" s="83">
        <v>18386.598705241049</v>
      </c>
      <c r="AK28" s="87">
        <v>0.29595181974408952</v>
      </c>
      <c r="AL28" s="84">
        <v>14732.900454770686</v>
      </c>
      <c r="AM28" s="87">
        <v>1.4936030469151143</v>
      </c>
      <c r="AN28" s="84">
        <v>33119.499160011736</v>
      </c>
      <c r="AO28" s="88">
        <v>0.46005055020782787</v>
      </c>
      <c r="AP28" s="86">
        <v>56667.877699582583</v>
      </c>
      <c r="AQ28" s="87">
        <v>0.49870525125039677</v>
      </c>
      <c r="AR28" s="84">
        <v>103628.16269649885</v>
      </c>
      <c r="AS28" s="87">
        <v>1.0160520310272363</v>
      </c>
      <c r="AT28" s="84">
        <v>160296.04039608143</v>
      </c>
      <c r="AU28" s="88">
        <v>0.74341571737484491</v>
      </c>
      <c r="AV28" s="177">
        <f t="shared" si="33"/>
        <v>75054.476404823625</v>
      </c>
      <c r="AW28" s="178">
        <f t="shared" si="34"/>
        <v>118361.06315126954</v>
      </c>
      <c r="AX28" s="179">
        <f t="shared" si="35"/>
        <v>193415.53955609316</v>
      </c>
      <c r="AY28" s="81"/>
      <c r="AZ28" s="83">
        <v>26271.178765765904</v>
      </c>
      <c r="BA28" s="87">
        <v>0.23973553407218121</v>
      </c>
      <c r="BB28" s="84">
        <v>9813.7775378897295</v>
      </c>
      <c r="BC28" s="87">
        <v>0.62159725981059855</v>
      </c>
      <c r="BD28" s="84">
        <v>36084.956303655636</v>
      </c>
      <c r="BE28" s="88">
        <v>0.28782308891662922</v>
      </c>
      <c r="BF28" s="86">
        <v>66075.341937358287</v>
      </c>
      <c r="BG28" s="87">
        <v>0.12728018048815676</v>
      </c>
      <c r="BH28" s="84">
        <v>47347.608108312699</v>
      </c>
      <c r="BI28" s="87">
        <v>0.24349502755624941</v>
      </c>
      <c r="BJ28" s="84">
        <v>113422.95004567099</v>
      </c>
      <c r="BK28" s="88">
        <v>0.15894850360178284</v>
      </c>
      <c r="BL28" s="177">
        <f t="shared" si="36"/>
        <v>92346.520703124188</v>
      </c>
      <c r="BM28" s="178">
        <f t="shared" si="37"/>
        <v>57161.385646202427</v>
      </c>
      <c r="BN28" s="179">
        <f t="shared" si="38"/>
        <v>149507.9063493266</v>
      </c>
      <c r="BO28" s="81"/>
      <c r="BP28" s="83">
        <v>19094.626867776722</v>
      </c>
      <c r="BQ28" s="87">
        <v>0.25013593496963099</v>
      </c>
      <c r="BR28" s="84">
        <v>12482.138407879218</v>
      </c>
      <c r="BS28" s="87">
        <v>1.2960376293094402</v>
      </c>
      <c r="BT28" s="84">
        <v>31576.76527565594</v>
      </c>
      <c r="BU28" s="88">
        <v>0.36730836213074564</v>
      </c>
      <c r="BV28" s="86">
        <v>81348.418196101004</v>
      </c>
      <c r="BW28" s="87">
        <v>0.36073566761165288</v>
      </c>
      <c r="BX28" s="84">
        <v>43472.492665000478</v>
      </c>
      <c r="BY28" s="87">
        <v>0.37076436589027367</v>
      </c>
      <c r="BZ28" s="84">
        <v>124820.91086110148</v>
      </c>
      <c r="CA28" s="88">
        <v>0.36416629476511558</v>
      </c>
      <c r="CB28" s="177">
        <f t="shared" si="39"/>
        <v>100443.04506387773</v>
      </c>
      <c r="CC28" s="178">
        <f t="shared" si="40"/>
        <v>55954.631072879696</v>
      </c>
      <c r="CD28" s="179">
        <f t="shared" si="41"/>
        <v>156397.67613675742</v>
      </c>
      <c r="CE28" s="81"/>
      <c r="CF28" s="83">
        <v>111781.30788483826</v>
      </c>
      <c r="CG28" s="87">
        <f t="shared" si="42"/>
        <v>0.8911705775626495</v>
      </c>
      <c r="CH28" s="84">
        <v>49358.046330915029</v>
      </c>
      <c r="CI28" s="87">
        <f t="shared" si="43"/>
        <v>2.6729148884931782</v>
      </c>
      <c r="CJ28" s="84">
        <v>161139.35421575329</v>
      </c>
      <c r="CK28" s="88">
        <f t="shared" si="44"/>
        <v>1.1198164965166528</v>
      </c>
      <c r="CL28" s="86">
        <v>446175.96289229509</v>
      </c>
      <c r="CM28" s="87">
        <f t="shared" si="45"/>
        <v>0.94064065441988964</v>
      </c>
      <c r="CN28" s="84">
        <v>211642.86113316682</v>
      </c>
      <c r="CO28" s="87">
        <f t="shared" si="46"/>
        <v>1.2939927189936709</v>
      </c>
      <c r="CP28" s="84">
        <v>657818.82402546192</v>
      </c>
      <c r="CQ28" s="88">
        <f t="shared" si="47"/>
        <v>1.031241787808967</v>
      </c>
      <c r="CR28" s="177">
        <f t="shared" si="48"/>
        <v>557957.27077713329</v>
      </c>
      <c r="CS28" s="178">
        <f t="shared" si="49"/>
        <v>261000.90746408186</v>
      </c>
      <c r="CT28" s="179">
        <f t="shared" si="50"/>
        <v>818958.17824121518</v>
      </c>
      <c r="CU28" s="81"/>
      <c r="CV28" s="86">
        <f t="shared" si="51"/>
        <v>418843.9000087778</v>
      </c>
      <c r="CW28" s="87">
        <f t="shared" si="65"/>
        <v>0.63662699059413475</v>
      </c>
      <c r="CX28" s="87">
        <f t="shared" si="52"/>
        <v>191271.01360225692</v>
      </c>
      <c r="CY28" s="87">
        <f t="shared" si="53"/>
        <v>2.0095714814273684</v>
      </c>
      <c r="CZ28" s="84">
        <f t="shared" si="54"/>
        <v>610114.91361103475</v>
      </c>
      <c r="DA28" s="88">
        <f t="shared" si="55"/>
        <v>0.81014766291329299</v>
      </c>
      <c r="DB28" s="86">
        <f t="shared" si="56"/>
        <v>1117674.6997550237</v>
      </c>
      <c r="DC28" s="87">
        <f t="shared" si="57"/>
        <v>0.462713099277131</v>
      </c>
      <c r="DD28" s="84">
        <f t="shared" si="58"/>
        <v>845788.97791391576</v>
      </c>
      <c r="DE28" s="87">
        <f t="shared" si="59"/>
        <v>0.81935177358734645</v>
      </c>
      <c r="DF28" s="84">
        <f t="shared" si="60"/>
        <v>1963463.6776689393</v>
      </c>
      <c r="DG28" s="88">
        <f t="shared" si="61"/>
        <v>0.56949180948281275</v>
      </c>
      <c r="DH28" s="224"/>
      <c r="DI28" s="237" t="s">
        <v>28</v>
      </c>
      <c r="DJ28" s="86">
        <f t="shared" si="62"/>
        <v>610114.91361103475</v>
      </c>
      <c r="DK28" s="84">
        <f t="shared" si="63"/>
        <v>1963463.6776689393</v>
      </c>
      <c r="DL28" s="85">
        <f t="shared" si="64"/>
        <v>2573578.5912799742</v>
      </c>
      <c r="DM28"/>
    </row>
    <row r="29" spans="1:117" s="65" customFormat="1" ht="15.6">
      <c r="A29" s="73">
        <v>17</v>
      </c>
      <c r="B29" s="73" t="s">
        <v>29</v>
      </c>
      <c r="C29" s="82"/>
      <c r="D29" s="83">
        <v>146717.49</v>
      </c>
      <c r="E29" s="87">
        <v>1.4724610351160665</v>
      </c>
      <c r="F29" s="84">
        <v>57603.560000000012</v>
      </c>
      <c r="G29" s="87">
        <v>4.02287589915497</v>
      </c>
      <c r="H29" s="84">
        <v>204321.05</v>
      </c>
      <c r="I29" s="88">
        <v>1.7929190066690066</v>
      </c>
      <c r="J29" s="86">
        <v>6383.489999999998</v>
      </c>
      <c r="K29" s="87">
        <v>2.5812320059521877E-2</v>
      </c>
      <c r="L29" s="84">
        <v>92152.72</v>
      </c>
      <c r="M29" s="87">
        <v>0.46258154547371172</v>
      </c>
      <c r="N29" s="84">
        <v>98536.209999999992</v>
      </c>
      <c r="O29" s="88">
        <v>0.22067690440251006</v>
      </c>
      <c r="P29" s="177">
        <f t="shared" si="27"/>
        <v>153100.97999999998</v>
      </c>
      <c r="Q29" s="178">
        <f t="shared" si="28"/>
        <v>149756.28000000003</v>
      </c>
      <c r="R29" s="179">
        <f t="shared" si="29"/>
        <v>302857.26</v>
      </c>
      <c r="S29" s="79"/>
      <c r="T29" s="83">
        <v>13839967.518335087</v>
      </c>
      <c r="U29" s="87">
        <v>74.8956519202072</v>
      </c>
      <c r="V29" s="84">
        <v>1491234.3160929352</v>
      </c>
      <c r="W29" s="87">
        <v>55.002741077490967</v>
      </c>
      <c r="X29" s="84">
        <v>15331201.834428022</v>
      </c>
      <c r="Y29" s="88">
        <v>72.35043479734982</v>
      </c>
      <c r="Z29" s="86">
        <v>1132404.6815743293</v>
      </c>
      <c r="AA29" s="87">
        <v>1.3552400222293983</v>
      </c>
      <c r="AB29" s="84">
        <v>350314.64520683186</v>
      </c>
      <c r="AC29" s="87">
        <v>1.3694757867680154</v>
      </c>
      <c r="AD29" s="84">
        <v>1482719.3267811611</v>
      </c>
      <c r="AE29" s="88">
        <v>1.3585766667074357</v>
      </c>
      <c r="AF29" s="177">
        <f t="shared" si="30"/>
        <v>14972372.199909417</v>
      </c>
      <c r="AG29" s="178">
        <f t="shared" si="31"/>
        <v>1841548.961299767</v>
      </c>
      <c r="AH29" s="179">
        <f t="shared" si="32"/>
        <v>16813921.161209185</v>
      </c>
      <c r="AI29" s="81"/>
      <c r="AJ29" s="83">
        <v>351586.77244563121</v>
      </c>
      <c r="AK29" s="87">
        <v>5.6591622393746874</v>
      </c>
      <c r="AL29" s="84">
        <v>131258.65138265069</v>
      </c>
      <c r="AM29" s="87">
        <v>13.306838136927279</v>
      </c>
      <c r="AN29" s="84">
        <v>482845.42382828193</v>
      </c>
      <c r="AO29" s="88">
        <v>6.7070248201619913</v>
      </c>
      <c r="AP29" s="86">
        <v>41755.160177167541</v>
      </c>
      <c r="AQ29" s="87">
        <v>0.36746598765438299</v>
      </c>
      <c r="AR29" s="84">
        <v>160240.93534116974</v>
      </c>
      <c r="AS29" s="87">
        <v>1.5711281911263713</v>
      </c>
      <c r="AT29" s="84">
        <v>201996.09551833727</v>
      </c>
      <c r="AU29" s="88">
        <v>0.93681086498224786</v>
      </c>
      <c r="AV29" s="177">
        <f t="shared" si="33"/>
        <v>393341.93262279878</v>
      </c>
      <c r="AW29" s="178">
        <f t="shared" si="34"/>
        <v>291499.58672382042</v>
      </c>
      <c r="AX29" s="179">
        <f t="shared" si="35"/>
        <v>684841.51934661926</v>
      </c>
      <c r="AY29" s="81"/>
      <c r="AZ29" s="83">
        <v>5489424.5100533422</v>
      </c>
      <c r="BA29" s="87">
        <v>50.093302946172273</v>
      </c>
      <c r="BB29" s="84">
        <v>892930.43131919217</v>
      </c>
      <c r="BC29" s="87">
        <v>56.557539353888536</v>
      </c>
      <c r="BD29" s="84">
        <v>6382354.9413725343</v>
      </c>
      <c r="BE29" s="88">
        <v>50.907339289255447</v>
      </c>
      <c r="BF29" s="86">
        <v>945376.02800587227</v>
      </c>
      <c r="BG29" s="87">
        <v>1.8210671022760492</v>
      </c>
      <c r="BH29" s="84">
        <v>495790.59753437893</v>
      </c>
      <c r="BI29" s="87">
        <v>2.5497073671091743</v>
      </c>
      <c r="BJ29" s="84">
        <v>1441166.6255402511</v>
      </c>
      <c r="BK29" s="88">
        <v>2.0196201780875542</v>
      </c>
      <c r="BL29" s="177">
        <f t="shared" si="36"/>
        <v>6434800.5380592141</v>
      </c>
      <c r="BM29" s="178">
        <f t="shared" si="37"/>
        <v>1388721.028853571</v>
      </c>
      <c r="BN29" s="179">
        <f t="shared" si="38"/>
        <v>7823521.5669127852</v>
      </c>
      <c r="BO29" s="81"/>
      <c r="BP29" s="83">
        <v>1184992.0948230769</v>
      </c>
      <c r="BQ29" s="87">
        <v>15.523168251609007</v>
      </c>
      <c r="BR29" s="84">
        <v>128531.53352394665</v>
      </c>
      <c r="BS29" s="87">
        <v>13.345606221985946</v>
      </c>
      <c r="BT29" s="84">
        <v>1313523.6283470234</v>
      </c>
      <c r="BU29" s="88">
        <v>15.279215851793962</v>
      </c>
      <c r="BV29" s="86">
        <v>442528.29011947947</v>
      </c>
      <c r="BW29" s="87">
        <v>1.9623705256133046</v>
      </c>
      <c r="BX29" s="84">
        <v>142040.35143915736</v>
      </c>
      <c r="BY29" s="87">
        <v>1.2114212368266144</v>
      </c>
      <c r="BZ29" s="84">
        <v>584568.64155863679</v>
      </c>
      <c r="CA29" s="88">
        <v>1.7054850406369415</v>
      </c>
      <c r="CB29" s="177">
        <f t="shared" si="39"/>
        <v>1627520.3849425563</v>
      </c>
      <c r="CC29" s="178">
        <f t="shared" si="40"/>
        <v>270571.88496310404</v>
      </c>
      <c r="CD29" s="179">
        <f t="shared" si="41"/>
        <v>1898092.2699056603</v>
      </c>
      <c r="CE29" s="81"/>
      <c r="CF29" s="83">
        <v>1921080.4974884866</v>
      </c>
      <c r="CG29" s="87">
        <f t="shared" si="42"/>
        <v>15.315712876207719</v>
      </c>
      <c r="CH29" s="84">
        <v>198467.31674607575</v>
      </c>
      <c r="CI29" s="87">
        <f t="shared" si="43"/>
        <v>10.747715625802867</v>
      </c>
      <c r="CJ29" s="84">
        <v>2119547.8142345622</v>
      </c>
      <c r="CK29" s="88">
        <f t="shared" si="44"/>
        <v>14.729515450072705</v>
      </c>
      <c r="CL29" s="86">
        <v>117973.11186640763</v>
      </c>
      <c r="CM29" s="87">
        <f t="shared" si="45"/>
        <v>0.24871421676464509</v>
      </c>
      <c r="CN29" s="84">
        <v>175005.19070245314</v>
      </c>
      <c r="CO29" s="87">
        <f t="shared" si="46"/>
        <v>1.0699885710417902</v>
      </c>
      <c r="CP29" s="84">
        <v>292978.30256886076</v>
      </c>
      <c r="CQ29" s="88">
        <f t="shared" si="47"/>
        <v>0.45929282880882405</v>
      </c>
      <c r="CR29" s="177">
        <f t="shared" si="48"/>
        <v>2039053.6093548941</v>
      </c>
      <c r="CS29" s="178">
        <f t="shared" si="49"/>
        <v>373472.50744852889</v>
      </c>
      <c r="CT29" s="179">
        <f t="shared" si="50"/>
        <v>2412526.116803423</v>
      </c>
      <c r="CU29" s="81"/>
      <c r="CV29" s="86">
        <f t="shared" si="51"/>
        <v>22933768.883145627</v>
      </c>
      <c r="CW29" s="87">
        <f t="shared" si="65"/>
        <v>34.858467001077088</v>
      </c>
      <c r="CX29" s="87">
        <f t="shared" si="52"/>
        <v>2900025.8090648004</v>
      </c>
      <c r="CY29" s="87">
        <f t="shared" si="53"/>
        <v>30.468856997949153</v>
      </c>
      <c r="CZ29" s="84">
        <f t="shared" si="54"/>
        <v>25833794.692210428</v>
      </c>
      <c r="DA29" s="88">
        <f t="shared" si="55"/>
        <v>34.303682678733949</v>
      </c>
      <c r="DB29" s="86">
        <f t="shared" si="56"/>
        <v>2686420.7617432559</v>
      </c>
      <c r="DC29" s="87">
        <f t="shared" si="57"/>
        <v>1.1121680368188596</v>
      </c>
      <c r="DD29" s="84">
        <f t="shared" si="58"/>
        <v>1415544.4402239909</v>
      </c>
      <c r="DE29" s="87">
        <f t="shared" si="59"/>
        <v>1.3712981346125814</v>
      </c>
      <c r="DF29" s="84">
        <f t="shared" si="60"/>
        <v>4101965.2019672468</v>
      </c>
      <c r="DG29" s="88">
        <f t="shared" si="61"/>
        <v>1.1897523808931592</v>
      </c>
      <c r="DH29" s="224"/>
      <c r="DI29" s="237" t="s">
        <v>29</v>
      </c>
      <c r="DJ29" s="86">
        <f t="shared" si="62"/>
        <v>25833794.692210428</v>
      </c>
      <c r="DK29" s="84">
        <f t="shared" si="63"/>
        <v>4101965.2019672468</v>
      </c>
      <c r="DL29" s="85">
        <f t="shared" si="64"/>
        <v>29935759.894177675</v>
      </c>
      <c r="DM29"/>
    </row>
    <row r="30" spans="1:117" s="65" customFormat="1" ht="15.6">
      <c r="A30" s="73">
        <v>18</v>
      </c>
      <c r="B30" s="73" t="s">
        <v>30</v>
      </c>
      <c r="C30" s="82"/>
      <c r="D30" s="83">
        <v>98745.29999999993</v>
      </c>
      <c r="E30" s="87">
        <v>0.99101072851536953</v>
      </c>
      <c r="F30" s="84">
        <v>80105.31</v>
      </c>
      <c r="G30" s="87">
        <v>5.5943368950345693</v>
      </c>
      <c r="H30" s="84">
        <v>178850.60999999993</v>
      </c>
      <c r="I30" s="88">
        <v>1.5694156721656716</v>
      </c>
      <c r="J30" s="86">
        <v>24564.420000000006</v>
      </c>
      <c r="K30" s="87">
        <v>9.9328842234658585E-2</v>
      </c>
      <c r="L30" s="84">
        <v>3925.2999999999956</v>
      </c>
      <c r="M30" s="87">
        <v>1.9703936470328368E-2</v>
      </c>
      <c r="N30" s="84">
        <v>28489.72</v>
      </c>
      <c r="O30" s="88">
        <v>6.3804191544349839E-2</v>
      </c>
      <c r="P30" s="177">
        <f t="shared" si="27"/>
        <v>123309.71999999994</v>
      </c>
      <c r="Q30" s="178">
        <f t="shared" si="28"/>
        <v>84030.609999999986</v>
      </c>
      <c r="R30" s="179">
        <f t="shared" si="29"/>
        <v>207340.32999999993</v>
      </c>
      <c r="S30" s="79"/>
      <c r="T30" s="83">
        <v>3004872.5063878228</v>
      </c>
      <c r="U30" s="87">
        <v>16.261012535244454</v>
      </c>
      <c r="V30" s="84">
        <v>154889.44291082345</v>
      </c>
      <c r="W30" s="87">
        <v>5.7129478795671087</v>
      </c>
      <c r="X30" s="84">
        <v>3159761.9492986463</v>
      </c>
      <c r="Y30" s="88">
        <v>14.91143051645877</v>
      </c>
      <c r="Z30" s="86">
        <v>16337.998943474242</v>
      </c>
      <c r="AA30" s="87">
        <v>1.9553001159051245E-2</v>
      </c>
      <c r="AB30" s="84">
        <v>9237.2834072552978</v>
      </c>
      <c r="AC30" s="87">
        <v>3.6111067963719198E-2</v>
      </c>
      <c r="AD30" s="84">
        <v>25575.28235072954</v>
      </c>
      <c r="AE30" s="88">
        <v>2.3433957606518681E-2</v>
      </c>
      <c r="AF30" s="177">
        <f t="shared" si="30"/>
        <v>3021210.5053312969</v>
      </c>
      <c r="AG30" s="178">
        <f t="shared" si="31"/>
        <v>164126.72631807876</v>
      </c>
      <c r="AH30" s="179">
        <f t="shared" si="32"/>
        <v>3185337.2316493755</v>
      </c>
      <c r="AI30" s="81"/>
      <c r="AJ30" s="83">
        <v>301643.59382815351</v>
      </c>
      <c r="AK30" s="87">
        <v>4.8552737751404944</v>
      </c>
      <c r="AL30" s="84">
        <v>63709.833041338563</v>
      </c>
      <c r="AM30" s="87">
        <v>6.4588233010278344</v>
      </c>
      <c r="AN30" s="84">
        <v>365353.42686949205</v>
      </c>
      <c r="AO30" s="88">
        <v>5.0749875244057181</v>
      </c>
      <c r="AP30" s="86">
        <v>2554.210774477649</v>
      </c>
      <c r="AQ30" s="87">
        <v>2.2478313600964965E-2</v>
      </c>
      <c r="AR30" s="84">
        <v>-2516.5931981703543</v>
      </c>
      <c r="AS30" s="87">
        <v>-2.4674659510842665E-2</v>
      </c>
      <c r="AT30" s="84">
        <v>37.617576307294712</v>
      </c>
      <c r="AU30" s="88">
        <v>1.7446156129177914E-4</v>
      </c>
      <c r="AV30" s="177">
        <f t="shared" si="33"/>
        <v>304197.80460263113</v>
      </c>
      <c r="AW30" s="178">
        <f t="shared" si="34"/>
        <v>61193.239843168209</v>
      </c>
      <c r="AX30" s="179">
        <f t="shared" si="35"/>
        <v>365391.04444579931</v>
      </c>
      <c r="AY30" s="81"/>
      <c r="AZ30" s="83">
        <v>507999.98955795565</v>
      </c>
      <c r="BA30" s="87">
        <v>4.6357131475211313</v>
      </c>
      <c r="BB30" s="84">
        <v>46011.873729457024</v>
      </c>
      <c r="BC30" s="87">
        <v>2.9143573428842808</v>
      </c>
      <c r="BD30" s="84">
        <v>554011.86328741268</v>
      </c>
      <c r="BE30" s="88">
        <v>4.4189441285726687</v>
      </c>
      <c r="BF30" s="86">
        <v>9205.1592941470844</v>
      </c>
      <c r="BG30" s="87">
        <v>1.7731793767969066E-2</v>
      </c>
      <c r="BH30" s="84">
        <v>7705.6087726413316</v>
      </c>
      <c r="BI30" s="87">
        <v>3.9627712896072677E-2</v>
      </c>
      <c r="BJ30" s="84">
        <v>16910.768066788416</v>
      </c>
      <c r="BK30" s="88">
        <v>2.3698389769358879E-2</v>
      </c>
      <c r="BL30" s="177">
        <f t="shared" si="36"/>
        <v>517205.14885210275</v>
      </c>
      <c r="BM30" s="178">
        <f t="shared" si="37"/>
        <v>53717.482502098355</v>
      </c>
      <c r="BN30" s="179">
        <f t="shared" si="38"/>
        <v>570922.63135420112</v>
      </c>
      <c r="BO30" s="81"/>
      <c r="BP30" s="83">
        <v>272648.51930853323</v>
      </c>
      <c r="BQ30" s="87">
        <v>3.5716430997882185</v>
      </c>
      <c r="BR30" s="84">
        <v>66703.572460826952</v>
      </c>
      <c r="BS30" s="87">
        <v>6.9259238356169615</v>
      </c>
      <c r="BT30" s="84">
        <v>339352.09176936018</v>
      </c>
      <c r="BU30" s="88">
        <v>3.9474233641513141</v>
      </c>
      <c r="BV30" s="86">
        <v>20354.205678939739</v>
      </c>
      <c r="BW30" s="87">
        <v>9.0259751045154865E-2</v>
      </c>
      <c r="BX30" s="84">
        <v>4650.055141325458</v>
      </c>
      <c r="BY30" s="87">
        <v>3.9658980659657131E-2</v>
      </c>
      <c r="BZ30" s="84">
        <v>25004.260820265197</v>
      </c>
      <c r="CA30" s="88">
        <v>7.2950188822041198E-2</v>
      </c>
      <c r="CB30" s="177">
        <f t="shared" si="39"/>
        <v>293002.72498747299</v>
      </c>
      <c r="CC30" s="178">
        <f t="shared" si="40"/>
        <v>71353.62760215241</v>
      </c>
      <c r="CD30" s="179">
        <f t="shared" si="41"/>
        <v>364356.3525896254</v>
      </c>
      <c r="CE30" s="81"/>
      <c r="CF30" s="83">
        <v>369321.26501695352</v>
      </c>
      <c r="CG30" s="87">
        <f t="shared" si="42"/>
        <v>2.9443942934574392</v>
      </c>
      <c r="CH30" s="84">
        <v>102631.53257390684</v>
      </c>
      <c r="CI30" s="87">
        <f t="shared" si="43"/>
        <v>5.5578648637445482</v>
      </c>
      <c r="CJ30" s="84">
        <v>471952.79759086034</v>
      </c>
      <c r="CK30" s="88">
        <f t="shared" si="44"/>
        <v>3.2797731559219749</v>
      </c>
      <c r="CL30" s="86">
        <v>0</v>
      </c>
      <c r="CM30" s="87">
        <f t="shared" si="45"/>
        <v>0</v>
      </c>
      <c r="CN30" s="84">
        <v>2058.9021443983452</v>
      </c>
      <c r="CO30" s="87">
        <f t="shared" si="46"/>
        <v>1.2588208124324981E-2</v>
      </c>
      <c r="CP30" s="84">
        <v>2058.9021443983452</v>
      </c>
      <c r="CQ30" s="88">
        <f t="shared" si="47"/>
        <v>3.227675844421993E-3</v>
      </c>
      <c r="CR30" s="177">
        <f t="shared" si="48"/>
        <v>369321.26501695352</v>
      </c>
      <c r="CS30" s="178">
        <f t="shared" si="49"/>
        <v>104690.43471830519</v>
      </c>
      <c r="CT30" s="179">
        <f t="shared" si="50"/>
        <v>474011.69973525871</v>
      </c>
      <c r="CU30" s="81"/>
      <c r="CV30" s="86">
        <f t="shared" si="51"/>
        <v>4555231.1740994183</v>
      </c>
      <c r="CW30" s="87">
        <f t="shared" si="65"/>
        <v>6.9237802287838601</v>
      </c>
      <c r="CX30" s="87">
        <f t="shared" si="52"/>
        <v>514051.56471635279</v>
      </c>
      <c r="CY30" s="87">
        <f t="shared" si="53"/>
        <v>5.4008359394447654</v>
      </c>
      <c r="CZ30" s="84">
        <f t="shared" si="54"/>
        <v>5069282.7388157714</v>
      </c>
      <c r="DA30" s="88">
        <f t="shared" si="55"/>
        <v>6.7313017136252746</v>
      </c>
      <c r="DB30" s="86">
        <f t="shared" si="56"/>
        <v>73015.994691038708</v>
      </c>
      <c r="DC30" s="87">
        <f t="shared" si="57"/>
        <v>3.0228345696380433E-2</v>
      </c>
      <c r="DD30" s="84">
        <f t="shared" si="58"/>
        <v>25060.556267450072</v>
      </c>
      <c r="DE30" s="87">
        <f t="shared" si="59"/>
        <v>2.4277227252907752E-2</v>
      </c>
      <c r="DF30" s="84">
        <f t="shared" si="60"/>
        <v>98076.550958488777</v>
      </c>
      <c r="DG30" s="88">
        <f t="shared" si="61"/>
        <v>2.8446562627271889E-2</v>
      </c>
      <c r="DH30" s="224"/>
      <c r="DI30" s="237" t="s">
        <v>30</v>
      </c>
      <c r="DJ30" s="86">
        <f t="shared" si="62"/>
        <v>5069282.7388157714</v>
      </c>
      <c r="DK30" s="84">
        <f t="shared" si="63"/>
        <v>98076.550958488777</v>
      </c>
      <c r="DL30" s="85">
        <f t="shared" si="64"/>
        <v>5167359.2897742605</v>
      </c>
      <c r="DM30"/>
    </row>
    <row r="31" spans="1:117" s="65" customFormat="1" ht="15.6">
      <c r="A31" s="73">
        <v>19</v>
      </c>
      <c r="B31" s="73" t="s">
        <v>31</v>
      </c>
      <c r="C31" s="82"/>
      <c r="D31" s="83">
        <v>56824.02999999997</v>
      </c>
      <c r="E31" s="87">
        <v>0.57028763260103743</v>
      </c>
      <c r="F31" s="84">
        <v>30341.329999999998</v>
      </c>
      <c r="G31" s="87">
        <v>2.118955932676863</v>
      </c>
      <c r="H31" s="84">
        <v>87165.359999999971</v>
      </c>
      <c r="I31" s="88">
        <v>0.7648767988767986</v>
      </c>
      <c r="J31" s="86">
        <v>3388384.1999999997</v>
      </c>
      <c r="K31" s="87">
        <v>13.701291527836185</v>
      </c>
      <c r="L31" s="84">
        <v>562592.89999999991</v>
      </c>
      <c r="M31" s="87">
        <v>2.8240630678566765</v>
      </c>
      <c r="N31" s="84">
        <v>3950977.0999999996</v>
      </c>
      <c r="O31" s="88">
        <v>8.8484161892689652</v>
      </c>
      <c r="P31" s="177">
        <f t="shared" si="27"/>
        <v>3445208.2299999995</v>
      </c>
      <c r="Q31" s="178">
        <f t="shared" si="28"/>
        <v>592934.22999999986</v>
      </c>
      <c r="R31" s="179">
        <f t="shared" si="29"/>
        <v>4038142.4599999995</v>
      </c>
      <c r="S31" s="79"/>
      <c r="T31" s="83">
        <v>100243.98554772639</v>
      </c>
      <c r="U31" s="87">
        <v>0.54247516395760809</v>
      </c>
      <c r="V31" s="84">
        <v>39036.767647892186</v>
      </c>
      <c r="W31" s="87">
        <v>1.439833566239753</v>
      </c>
      <c r="X31" s="84">
        <v>139280.75319561857</v>
      </c>
      <c r="Y31" s="88">
        <v>0.65728852580730035</v>
      </c>
      <c r="Z31" s="86">
        <v>5473981.377828816</v>
      </c>
      <c r="AA31" s="87">
        <v>6.5511550463199795</v>
      </c>
      <c r="AB31" s="84">
        <v>1333522.4844641145</v>
      </c>
      <c r="AC31" s="87">
        <v>5.2131042152294143</v>
      </c>
      <c r="AD31" s="84">
        <v>6807503.8622929305</v>
      </c>
      <c r="AE31" s="88">
        <v>6.2375364904088419</v>
      </c>
      <c r="AF31" s="177">
        <f t="shared" si="30"/>
        <v>5574225.363376542</v>
      </c>
      <c r="AG31" s="178">
        <f t="shared" si="31"/>
        <v>1372559.2521120068</v>
      </c>
      <c r="AH31" s="179">
        <f t="shared" si="32"/>
        <v>6946784.6154885488</v>
      </c>
      <c r="AI31" s="81"/>
      <c r="AJ31" s="83">
        <v>81037.467857636875</v>
      </c>
      <c r="AK31" s="87">
        <v>1.3043840497309844</v>
      </c>
      <c r="AL31" s="84">
        <v>0</v>
      </c>
      <c r="AM31" s="87">
        <v>0</v>
      </c>
      <c r="AN31" s="84">
        <v>81037.467857636875</v>
      </c>
      <c r="AO31" s="88">
        <v>1.1256610945484418</v>
      </c>
      <c r="AP31" s="86">
        <v>3517935.9536341936</v>
      </c>
      <c r="AQ31" s="87">
        <v>30.959570127908066</v>
      </c>
      <c r="AR31" s="84">
        <v>287979.15492099588</v>
      </c>
      <c r="AS31" s="87">
        <v>2.8235741871439233</v>
      </c>
      <c r="AT31" s="84">
        <v>3805915.1085551893</v>
      </c>
      <c r="AU31" s="88">
        <v>17.650948231179658</v>
      </c>
      <c r="AV31" s="177">
        <f t="shared" si="33"/>
        <v>3598973.4214918306</v>
      </c>
      <c r="AW31" s="178">
        <f t="shared" si="34"/>
        <v>287979.15492099588</v>
      </c>
      <c r="AX31" s="179">
        <f t="shared" si="35"/>
        <v>3886952.5764128263</v>
      </c>
      <c r="AY31" s="81"/>
      <c r="AZ31" s="83">
        <v>170738.01748573413</v>
      </c>
      <c r="BA31" s="87">
        <v>1.5580560801370102</v>
      </c>
      <c r="BB31" s="84">
        <v>4706.1999021791407</v>
      </c>
      <c r="BC31" s="87">
        <v>0.2980871486052154</v>
      </c>
      <c r="BD31" s="84">
        <v>175444.21738791326</v>
      </c>
      <c r="BE31" s="88">
        <v>1.399389156972157</v>
      </c>
      <c r="BF31" s="86">
        <v>6589377.5897790398</v>
      </c>
      <c r="BG31" s="87">
        <v>12.693043188891941</v>
      </c>
      <c r="BH31" s="84">
        <v>842659.82474494376</v>
      </c>
      <c r="BI31" s="87">
        <v>4.3335552828230588</v>
      </c>
      <c r="BJ31" s="84">
        <v>7432037.4145239834</v>
      </c>
      <c r="BK31" s="88">
        <v>10.415098754488243</v>
      </c>
      <c r="BL31" s="177">
        <f t="shared" si="36"/>
        <v>6760115.6072647739</v>
      </c>
      <c r="BM31" s="178">
        <f t="shared" si="37"/>
        <v>847366.02464712295</v>
      </c>
      <c r="BN31" s="179">
        <f t="shared" si="38"/>
        <v>7607481.6319118971</v>
      </c>
      <c r="BO31" s="81"/>
      <c r="BP31" s="83">
        <v>66559.136888493042</v>
      </c>
      <c r="BQ31" s="87">
        <v>0.87191187613467969</v>
      </c>
      <c r="BR31" s="84">
        <v>14841.476364691778</v>
      </c>
      <c r="BS31" s="87">
        <v>1.5410109401611232</v>
      </c>
      <c r="BT31" s="84">
        <v>81400.613253184827</v>
      </c>
      <c r="BU31" s="88">
        <v>0.94687108288182609</v>
      </c>
      <c r="BV31" s="86">
        <v>3169796.14860901</v>
      </c>
      <c r="BW31" s="87">
        <v>14.056309332344496</v>
      </c>
      <c r="BX31" s="84">
        <v>236480.79795961315</v>
      </c>
      <c r="BY31" s="87">
        <v>2.0168765977229461</v>
      </c>
      <c r="BZ31" s="84">
        <v>3406276.9465686232</v>
      </c>
      <c r="CA31" s="88">
        <v>9.9378481219070682</v>
      </c>
      <c r="CB31" s="177">
        <f t="shared" si="39"/>
        <v>3236355.2854975029</v>
      </c>
      <c r="CC31" s="178">
        <f t="shared" si="40"/>
        <v>251322.27432430492</v>
      </c>
      <c r="CD31" s="179">
        <f t="shared" si="41"/>
        <v>3487677.5598218078</v>
      </c>
      <c r="CE31" s="81"/>
      <c r="CF31" s="83">
        <v>183482.01503735301</v>
      </c>
      <c r="CG31" s="87">
        <f t="shared" si="42"/>
        <v>1.4628006811447876</v>
      </c>
      <c r="CH31" s="84">
        <v>45314.903012525545</v>
      </c>
      <c r="CI31" s="87">
        <f t="shared" si="43"/>
        <v>2.4539642051622197</v>
      </c>
      <c r="CJ31" s="84">
        <v>228796.91804987856</v>
      </c>
      <c r="CK31" s="88">
        <f t="shared" si="44"/>
        <v>1.5899937320176691</v>
      </c>
      <c r="CL31" s="86">
        <v>6969798.5800026478</v>
      </c>
      <c r="CM31" s="87">
        <f t="shared" si="45"/>
        <v>14.693924466413078</v>
      </c>
      <c r="CN31" s="84">
        <v>1192645.0675735194</v>
      </c>
      <c r="CO31" s="87">
        <f t="shared" si="46"/>
        <v>7.291878523664507</v>
      </c>
      <c r="CP31" s="84">
        <v>8162443.6475761672</v>
      </c>
      <c r="CQ31" s="88">
        <f t="shared" si="47"/>
        <v>12.79600502841582</v>
      </c>
      <c r="CR31" s="177">
        <f t="shared" si="48"/>
        <v>7153280.595040001</v>
      </c>
      <c r="CS31" s="178">
        <f t="shared" si="49"/>
        <v>1237959.9705860449</v>
      </c>
      <c r="CT31" s="179">
        <f t="shared" si="50"/>
        <v>8391240.5656260457</v>
      </c>
      <c r="CU31" s="81"/>
      <c r="CV31" s="86">
        <f t="shared" si="51"/>
        <v>658884.65281694336</v>
      </c>
      <c r="CW31" s="87">
        <f t="shared" si="65"/>
        <v>1.0014799156982379</v>
      </c>
      <c r="CX31" s="87">
        <f t="shared" si="52"/>
        <v>134240.67692728864</v>
      </c>
      <c r="CY31" s="87">
        <f t="shared" si="53"/>
        <v>1.410387444077418</v>
      </c>
      <c r="CZ31" s="84">
        <f t="shared" si="54"/>
        <v>793125.329744232</v>
      </c>
      <c r="DA31" s="88">
        <f t="shared" si="55"/>
        <v>1.0531600161789638</v>
      </c>
      <c r="DB31" s="86">
        <f t="shared" si="56"/>
        <v>29109273.849853702</v>
      </c>
      <c r="DC31" s="87">
        <f t="shared" si="57"/>
        <v>12.051129298824417</v>
      </c>
      <c r="DD31" s="84">
        <f t="shared" si="58"/>
        <v>4455880.2296631858</v>
      </c>
      <c r="DE31" s="87">
        <f t="shared" si="59"/>
        <v>4.3166007886176487</v>
      </c>
      <c r="DF31" s="84">
        <f t="shared" si="60"/>
        <v>33565154.079516888</v>
      </c>
      <c r="DG31" s="88">
        <f t="shared" si="61"/>
        <v>9.7353877994867055</v>
      </c>
      <c r="DH31" s="224"/>
      <c r="DI31" s="237" t="s">
        <v>31</v>
      </c>
      <c r="DJ31" s="86">
        <f t="shared" si="62"/>
        <v>793125.329744232</v>
      </c>
      <c r="DK31" s="84">
        <f t="shared" si="63"/>
        <v>33565154.079516888</v>
      </c>
      <c r="DL31" s="85">
        <f t="shared" si="64"/>
        <v>34358279.409261122</v>
      </c>
      <c r="DM31"/>
    </row>
    <row r="32" spans="1:117" s="65" customFormat="1" ht="15.6">
      <c r="A32" s="73">
        <v>20</v>
      </c>
      <c r="B32" s="73" t="s">
        <v>32</v>
      </c>
      <c r="C32" s="82"/>
      <c r="D32" s="83">
        <v>9190049.2699999996</v>
      </c>
      <c r="E32" s="87">
        <v>92.231604158930551</v>
      </c>
      <c r="F32" s="84">
        <v>2360310.3999999994</v>
      </c>
      <c r="G32" s="87">
        <v>164.83765626091204</v>
      </c>
      <c r="H32" s="84">
        <v>11550359.669999998</v>
      </c>
      <c r="I32" s="88">
        <v>101.35450745875744</v>
      </c>
      <c r="J32" s="86">
        <v>7194372.5999999996</v>
      </c>
      <c r="K32" s="87">
        <v>29.091210008734187</v>
      </c>
      <c r="L32" s="84">
        <v>10170843.569999998</v>
      </c>
      <c r="M32" s="87">
        <v>51.054863463411195</v>
      </c>
      <c r="N32" s="84">
        <v>17365216.169999998</v>
      </c>
      <c r="O32" s="88">
        <v>38.890293717162571</v>
      </c>
      <c r="P32" s="177">
        <f t="shared" si="27"/>
        <v>16384421.869999999</v>
      </c>
      <c r="Q32" s="178">
        <f t="shared" si="28"/>
        <v>12531153.969999999</v>
      </c>
      <c r="R32" s="179">
        <f t="shared" si="29"/>
        <v>28915575.839999996</v>
      </c>
      <c r="S32" s="79"/>
      <c r="T32" s="83">
        <v>17912866.902109478</v>
      </c>
      <c r="U32" s="87">
        <v>96.936343428267108</v>
      </c>
      <c r="V32" s="84">
        <v>7462202.461730266</v>
      </c>
      <c r="W32" s="87">
        <v>275.2361486327186</v>
      </c>
      <c r="X32" s="84">
        <v>25375069.363839746</v>
      </c>
      <c r="Y32" s="88">
        <v>119.74907912072442</v>
      </c>
      <c r="Z32" s="86">
        <v>13886820.83634433</v>
      </c>
      <c r="AA32" s="87">
        <v>16.61947860616262</v>
      </c>
      <c r="AB32" s="84">
        <v>16309950.050099442</v>
      </c>
      <c r="AC32" s="87">
        <v>63.760056802133846</v>
      </c>
      <c r="AD32" s="84">
        <v>30196770.886443771</v>
      </c>
      <c r="AE32" s="88">
        <v>27.668505829281514</v>
      </c>
      <c r="AF32" s="177">
        <f t="shared" si="30"/>
        <v>31799687.738453805</v>
      </c>
      <c r="AG32" s="178">
        <f t="shared" si="31"/>
        <v>23772152.511829708</v>
      </c>
      <c r="AH32" s="179">
        <f t="shared" si="32"/>
        <v>55571840.250283509</v>
      </c>
      <c r="AI32" s="81"/>
      <c r="AJ32" s="83">
        <v>5620376.3020779407</v>
      </c>
      <c r="AK32" s="87">
        <v>90.465921452475428</v>
      </c>
      <c r="AL32" s="84">
        <v>4805730.8274173597</v>
      </c>
      <c r="AM32" s="87">
        <v>487.19898899202752</v>
      </c>
      <c r="AN32" s="84">
        <v>10426107.1294953</v>
      </c>
      <c r="AO32" s="88">
        <v>144.82514660853857</v>
      </c>
      <c r="AP32" s="86">
        <v>5386146.1760333907</v>
      </c>
      <c r="AQ32" s="87">
        <v>47.400740790578112</v>
      </c>
      <c r="AR32" s="84">
        <v>6188447.0277300104</v>
      </c>
      <c r="AS32" s="87">
        <v>60.676403091743495</v>
      </c>
      <c r="AT32" s="84">
        <v>11574593.203763401</v>
      </c>
      <c r="AU32" s="88">
        <v>53.680268636929618</v>
      </c>
      <c r="AV32" s="177">
        <f t="shared" si="33"/>
        <v>11006522.47811133</v>
      </c>
      <c r="AW32" s="178">
        <f t="shared" si="34"/>
        <v>10994177.855147369</v>
      </c>
      <c r="AX32" s="179">
        <f t="shared" si="35"/>
        <v>22000700.3332587</v>
      </c>
      <c r="AY32" s="81"/>
      <c r="AZ32" s="83">
        <v>18276800.366884958</v>
      </c>
      <c r="BA32" s="87">
        <v>166.78347538769307</v>
      </c>
      <c r="BB32" s="84">
        <v>6078792.0720855314</v>
      </c>
      <c r="BC32" s="87">
        <v>385.02610033478157</v>
      </c>
      <c r="BD32" s="84">
        <v>24355592.438970491</v>
      </c>
      <c r="BE32" s="88">
        <v>194.26660210390273</v>
      </c>
      <c r="BF32" s="86">
        <v>20802143.849220164</v>
      </c>
      <c r="BG32" s="87">
        <v>40.070933362394925</v>
      </c>
      <c r="BH32" s="84">
        <v>15563508.083808517</v>
      </c>
      <c r="BI32" s="87">
        <v>80.038611899246675</v>
      </c>
      <c r="BJ32" s="84">
        <v>36365651.933028683</v>
      </c>
      <c r="BK32" s="88">
        <v>50.96204917021381</v>
      </c>
      <c r="BL32" s="177">
        <f t="shared" si="36"/>
        <v>39078944.216105118</v>
      </c>
      <c r="BM32" s="178">
        <f t="shared" si="37"/>
        <v>21642300.155894049</v>
      </c>
      <c r="BN32" s="179">
        <f t="shared" si="38"/>
        <v>60721244.371999167</v>
      </c>
      <c r="BO32" s="81"/>
      <c r="BP32" s="83">
        <v>8138544.880902499</v>
      </c>
      <c r="BQ32" s="87">
        <v>106.61337072327311</v>
      </c>
      <c r="BR32" s="84">
        <v>2891458.4279678166</v>
      </c>
      <c r="BS32" s="87">
        <v>300.22411254987196</v>
      </c>
      <c r="BT32" s="84">
        <v>11030003.308870316</v>
      </c>
      <c r="BU32" s="88">
        <v>128.30359330065042</v>
      </c>
      <c r="BV32" s="86">
        <v>7857499.547279139</v>
      </c>
      <c r="BW32" s="87">
        <v>34.843705726558994</v>
      </c>
      <c r="BX32" s="84">
        <v>6808417.6292272136</v>
      </c>
      <c r="BY32" s="87">
        <v>58.067032513387637</v>
      </c>
      <c r="BZ32" s="84">
        <v>14665917.176506352</v>
      </c>
      <c r="CA32" s="88">
        <v>42.787964617912202</v>
      </c>
      <c r="CB32" s="177">
        <f t="shared" si="39"/>
        <v>15996044.428181637</v>
      </c>
      <c r="CC32" s="178">
        <f t="shared" si="40"/>
        <v>9699876.0571950302</v>
      </c>
      <c r="CD32" s="179">
        <f t="shared" si="41"/>
        <v>25695920.485376667</v>
      </c>
      <c r="CE32" s="81"/>
      <c r="CF32" s="83">
        <v>16297003.365334623</v>
      </c>
      <c r="CG32" s="87">
        <f t="shared" si="42"/>
        <v>129.92699921339548</v>
      </c>
      <c r="CH32" s="84">
        <v>6225109.6973452521</v>
      </c>
      <c r="CI32" s="87">
        <f t="shared" si="43"/>
        <v>337.11197321267474</v>
      </c>
      <c r="CJ32" s="84">
        <v>22522113.062679876</v>
      </c>
      <c r="CK32" s="88">
        <f t="shared" si="44"/>
        <v>156.51442732129615</v>
      </c>
      <c r="CL32" s="86">
        <v>10150495.2896038</v>
      </c>
      <c r="CM32" s="87">
        <f t="shared" si="45"/>
        <v>21.39955830431807</v>
      </c>
      <c r="CN32" s="84">
        <v>12847807.448968695</v>
      </c>
      <c r="CO32" s="87">
        <f t="shared" si="46"/>
        <v>78.551996533148454</v>
      </c>
      <c r="CP32" s="84">
        <v>22998302.738572493</v>
      </c>
      <c r="CQ32" s="88">
        <f t="shared" si="47"/>
        <v>36.053712612789809</v>
      </c>
      <c r="CR32" s="177">
        <f t="shared" si="48"/>
        <v>26447498.654938422</v>
      </c>
      <c r="CS32" s="178">
        <f t="shared" si="49"/>
        <v>19072917.146313947</v>
      </c>
      <c r="CT32" s="179">
        <f t="shared" si="50"/>
        <v>45520415.801252365</v>
      </c>
      <c r="CU32" s="81"/>
      <c r="CV32" s="86">
        <f t="shared" si="51"/>
        <v>75435641.08730951</v>
      </c>
      <c r="CW32" s="87">
        <f t="shared" si="65"/>
        <v>114.65934007382383</v>
      </c>
      <c r="CX32" s="87">
        <f t="shared" si="52"/>
        <v>29823603.886546228</v>
      </c>
      <c r="CY32" s="87">
        <f t="shared" si="53"/>
        <v>313.33897758506231</v>
      </c>
      <c r="CZ32" s="84">
        <f t="shared" si="54"/>
        <v>105259244.97385573</v>
      </c>
      <c r="DA32" s="88">
        <f t="shared" si="55"/>
        <v>139.7696227598733</v>
      </c>
      <c r="DB32" s="86">
        <f t="shared" si="56"/>
        <v>65277478.298480824</v>
      </c>
      <c r="DC32" s="87">
        <f t="shared" si="57"/>
        <v>27.024629172608197</v>
      </c>
      <c r="DD32" s="84">
        <f t="shared" si="58"/>
        <v>67888973.809833884</v>
      </c>
      <c r="DE32" s="87">
        <f t="shared" si="59"/>
        <v>65.76693779494228</v>
      </c>
      <c r="DF32" s="84">
        <f t="shared" si="60"/>
        <v>133166452.10831471</v>
      </c>
      <c r="DG32" s="88">
        <f t="shared" si="61"/>
        <v>38.624194904183717</v>
      </c>
      <c r="DH32" s="224"/>
      <c r="DI32" s="237" t="s">
        <v>32</v>
      </c>
      <c r="DJ32" s="86">
        <f t="shared" si="62"/>
        <v>105259244.97385573</v>
      </c>
      <c r="DK32" s="84">
        <f t="shared" si="63"/>
        <v>133166452.10831471</v>
      </c>
      <c r="DL32" s="85">
        <f t="shared" si="64"/>
        <v>238425697.08217043</v>
      </c>
      <c r="DM32"/>
    </row>
    <row r="33" spans="1:117" s="65" customFormat="1" ht="15.6">
      <c r="A33" s="73">
        <v>21</v>
      </c>
      <c r="B33" s="73" t="s">
        <v>33</v>
      </c>
      <c r="C33" s="82"/>
      <c r="D33" s="83">
        <v>1861914.2799999998</v>
      </c>
      <c r="E33" s="87">
        <v>18.686226352605853</v>
      </c>
      <c r="F33" s="84">
        <v>798626.02000000014</v>
      </c>
      <c r="G33" s="87">
        <v>55.773868286891549</v>
      </c>
      <c r="H33" s="84">
        <v>2660540.2999999998</v>
      </c>
      <c r="I33" s="88">
        <v>23.346264478764478</v>
      </c>
      <c r="J33" s="86">
        <v>933768.59</v>
      </c>
      <c r="K33" s="87">
        <v>3.775792506388898</v>
      </c>
      <c r="L33" s="84">
        <v>2047079.4900000002</v>
      </c>
      <c r="M33" s="87">
        <v>10.275781270392644</v>
      </c>
      <c r="N33" s="84">
        <v>2980848.08</v>
      </c>
      <c r="O33" s="88">
        <v>6.6757624104739337</v>
      </c>
      <c r="P33" s="177">
        <f t="shared" si="27"/>
        <v>2795682.8699999996</v>
      </c>
      <c r="Q33" s="178">
        <f t="shared" si="28"/>
        <v>2845705.5100000002</v>
      </c>
      <c r="R33" s="179">
        <f t="shared" si="29"/>
        <v>5641388.3799999999</v>
      </c>
      <c r="S33" s="79"/>
      <c r="T33" s="83">
        <v>2316603.4030256011</v>
      </c>
      <c r="U33" s="87">
        <v>12.536411077577796</v>
      </c>
      <c r="V33" s="84">
        <v>1375866.8745180808</v>
      </c>
      <c r="W33" s="87">
        <v>50.74752414126884</v>
      </c>
      <c r="X33" s="84">
        <v>3692470.2775436817</v>
      </c>
      <c r="Y33" s="88">
        <v>17.42536775275213</v>
      </c>
      <c r="Z33" s="86">
        <v>1728993.9503553272</v>
      </c>
      <c r="AA33" s="87">
        <v>2.069226521084675</v>
      </c>
      <c r="AB33" s="84">
        <v>2021285.150912368</v>
      </c>
      <c r="AC33" s="87">
        <v>7.9017566356493223</v>
      </c>
      <c r="AD33" s="84">
        <v>3750279.1012676954</v>
      </c>
      <c r="AE33" s="88">
        <v>3.4362819642228994</v>
      </c>
      <c r="AF33" s="177">
        <f t="shared" si="30"/>
        <v>4045597.3533809283</v>
      </c>
      <c r="AG33" s="178">
        <f t="shared" si="31"/>
        <v>3397152.0254304488</v>
      </c>
      <c r="AH33" s="179">
        <f t="shared" si="32"/>
        <v>7442749.3788113771</v>
      </c>
      <c r="AI33" s="81"/>
      <c r="AJ33" s="83">
        <v>808182.49070428871</v>
      </c>
      <c r="AK33" s="87">
        <v>13.008554906953316</v>
      </c>
      <c r="AL33" s="84">
        <v>612417.94908975367</v>
      </c>
      <c r="AM33" s="87">
        <v>62.086166777144534</v>
      </c>
      <c r="AN33" s="84">
        <v>1420600.4397940424</v>
      </c>
      <c r="AO33" s="88">
        <v>19.733028292342688</v>
      </c>
      <c r="AP33" s="86">
        <v>622740.71251589735</v>
      </c>
      <c r="AQ33" s="87">
        <v>5.4804251739496381</v>
      </c>
      <c r="AR33" s="84">
        <v>721541.4309725801</v>
      </c>
      <c r="AS33" s="87">
        <v>7.0745598236371849</v>
      </c>
      <c r="AT33" s="84">
        <v>1344282.1434884774</v>
      </c>
      <c r="AU33" s="88">
        <v>6.2344676236937842</v>
      </c>
      <c r="AV33" s="177">
        <f t="shared" si="33"/>
        <v>1430923.2032201861</v>
      </c>
      <c r="AW33" s="178">
        <f t="shared" si="34"/>
        <v>1333959.3800623338</v>
      </c>
      <c r="AX33" s="179">
        <f t="shared" si="35"/>
        <v>2764882.5832825201</v>
      </c>
      <c r="AY33" s="81"/>
      <c r="AZ33" s="83">
        <v>2038423.0881972834</v>
      </c>
      <c r="BA33" s="87">
        <v>18.601466347252185</v>
      </c>
      <c r="BB33" s="84">
        <v>733806.58898882521</v>
      </c>
      <c r="BC33" s="87">
        <v>46.478755319788775</v>
      </c>
      <c r="BD33" s="84">
        <v>2772229.6771861087</v>
      </c>
      <c r="BE33" s="88">
        <v>22.112032010226436</v>
      </c>
      <c r="BF33" s="86">
        <v>1876025.1321031125</v>
      </c>
      <c r="BG33" s="87">
        <v>3.613765898340334</v>
      </c>
      <c r="BH33" s="84">
        <v>1550203.6611954146</v>
      </c>
      <c r="BI33" s="87">
        <v>7.9722481933423222</v>
      </c>
      <c r="BJ33" s="84">
        <v>3426228.7932985271</v>
      </c>
      <c r="BK33" s="88">
        <v>4.8014439711968011</v>
      </c>
      <c r="BL33" s="177">
        <f t="shared" si="36"/>
        <v>3914448.220300396</v>
      </c>
      <c r="BM33" s="178">
        <f t="shared" si="37"/>
        <v>2284010.2501842398</v>
      </c>
      <c r="BN33" s="179">
        <f t="shared" si="38"/>
        <v>6198458.4704846358</v>
      </c>
      <c r="BO33" s="81"/>
      <c r="BP33" s="83">
        <v>1993174.2389561019</v>
      </c>
      <c r="BQ33" s="87">
        <v>26.110198710403893</v>
      </c>
      <c r="BR33" s="84">
        <v>476593.94295317569</v>
      </c>
      <c r="BS33" s="87">
        <v>49.485405768162778</v>
      </c>
      <c r="BT33" s="84">
        <v>2469768.1819092776</v>
      </c>
      <c r="BU33" s="88">
        <v>28.728924505737922</v>
      </c>
      <c r="BV33" s="86">
        <v>1442987.8741377334</v>
      </c>
      <c r="BW33" s="87">
        <v>6.3988606745588088</v>
      </c>
      <c r="BX33" s="84">
        <v>1086003.0183049506</v>
      </c>
      <c r="BY33" s="87">
        <v>9.2622068750368918</v>
      </c>
      <c r="BZ33" s="84">
        <v>2528990.8924426837</v>
      </c>
      <c r="CA33" s="88">
        <v>7.3783570111935646</v>
      </c>
      <c r="CB33" s="177">
        <f t="shared" si="39"/>
        <v>3436162.1130938353</v>
      </c>
      <c r="CC33" s="178">
        <f t="shared" si="40"/>
        <v>1562596.9612581262</v>
      </c>
      <c r="CD33" s="179">
        <f t="shared" si="41"/>
        <v>4998759.0743519617</v>
      </c>
      <c r="CE33" s="81"/>
      <c r="CF33" s="83">
        <v>637301.40590350947</v>
      </c>
      <c r="CG33" s="87">
        <f t="shared" si="42"/>
        <v>5.0808518233266584</v>
      </c>
      <c r="CH33" s="84">
        <v>598204.83972166933</v>
      </c>
      <c r="CI33" s="87">
        <f t="shared" si="43"/>
        <v>32.394933376024547</v>
      </c>
      <c r="CJ33" s="84">
        <v>1235506.2456251788</v>
      </c>
      <c r="CK33" s="88">
        <f t="shared" si="44"/>
        <v>8.5859862237500089</v>
      </c>
      <c r="CL33" s="86">
        <v>788867.9872196638</v>
      </c>
      <c r="CM33" s="87">
        <f t="shared" si="45"/>
        <v>1.6631135728132695</v>
      </c>
      <c r="CN33" s="84">
        <v>765281.22237168031</v>
      </c>
      <c r="CO33" s="87">
        <f t="shared" si="46"/>
        <v>4.6789592827723521</v>
      </c>
      <c r="CP33" s="84">
        <v>1554149.209591344</v>
      </c>
      <c r="CQ33" s="88">
        <f t="shared" si="47"/>
        <v>2.43639061529628</v>
      </c>
      <c r="CR33" s="177">
        <f t="shared" si="48"/>
        <v>1426169.3931231732</v>
      </c>
      <c r="CS33" s="178">
        <f t="shared" si="49"/>
        <v>1363486.0620933496</v>
      </c>
      <c r="CT33" s="179">
        <f t="shared" si="50"/>
        <v>2789655.4552165228</v>
      </c>
      <c r="CU33" s="81"/>
      <c r="CV33" s="86">
        <f t="shared" si="51"/>
        <v>9655598.9067867827</v>
      </c>
      <c r="CW33" s="87">
        <f t="shared" si="65"/>
        <v>14.676147543948623</v>
      </c>
      <c r="CX33" s="87">
        <f t="shared" si="52"/>
        <v>4595516.2152715046</v>
      </c>
      <c r="CY33" s="87">
        <f t="shared" si="53"/>
        <v>48.282372507580419</v>
      </c>
      <c r="CZ33" s="84">
        <f t="shared" si="54"/>
        <v>14251115.122058287</v>
      </c>
      <c r="DA33" s="88">
        <f t="shared" si="55"/>
        <v>18.923496791301829</v>
      </c>
      <c r="DB33" s="86">
        <f t="shared" si="56"/>
        <v>7393384.2463317346</v>
      </c>
      <c r="DC33" s="87">
        <f t="shared" si="57"/>
        <v>3.0608331203316168</v>
      </c>
      <c r="DD33" s="84">
        <f t="shared" si="58"/>
        <v>8191393.9737569941</v>
      </c>
      <c r="DE33" s="87">
        <f t="shared" si="59"/>
        <v>7.9353519090592872</v>
      </c>
      <c r="DF33" s="84">
        <f t="shared" si="60"/>
        <v>15584778.220088728</v>
      </c>
      <c r="DG33" s="88">
        <f t="shared" si="61"/>
        <v>4.5202789590096746</v>
      </c>
      <c r="DH33" s="224"/>
      <c r="DI33" s="237" t="s">
        <v>33</v>
      </c>
      <c r="DJ33" s="86">
        <f t="shared" si="62"/>
        <v>14251115.122058287</v>
      </c>
      <c r="DK33" s="84">
        <f t="shared" si="63"/>
        <v>15584778.220088728</v>
      </c>
      <c r="DL33" s="85">
        <f t="shared" si="64"/>
        <v>29835893.342147015</v>
      </c>
      <c r="DM33"/>
    </row>
    <row r="34" spans="1:117" s="65" customFormat="1" ht="15.6">
      <c r="A34" s="73">
        <v>22</v>
      </c>
      <c r="B34" s="73" t="s">
        <v>34</v>
      </c>
      <c r="C34" s="82"/>
      <c r="D34" s="83">
        <v>650296.25</v>
      </c>
      <c r="E34" s="87">
        <v>6.526392248170934</v>
      </c>
      <c r="F34" s="84">
        <v>237860.31999999995</v>
      </c>
      <c r="G34" s="87">
        <v>16.611517564075701</v>
      </c>
      <c r="H34" s="84">
        <v>888156.57</v>
      </c>
      <c r="I34" s="88">
        <v>7.793581695331695</v>
      </c>
      <c r="J34" s="86">
        <v>1153632.6300000001</v>
      </c>
      <c r="K34" s="87">
        <v>4.6648361126386959</v>
      </c>
      <c r="L34" s="84">
        <v>2127362.6500000004</v>
      </c>
      <c r="M34" s="87">
        <v>10.678780858774987</v>
      </c>
      <c r="N34" s="84">
        <v>3280995.2800000003</v>
      </c>
      <c r="O34" s="88">
        <v>7.3479574843567343</v>
      </c>
      <c r="P34" s="177">
        <f t="shared" si="27"/>
        <v>1803928.8800000001</v>
      </c>
      <c r="Q34" s="178">
        <f t="shared" si="28"/>
        <v>2365222.9700000002</v>
      </c>
      <c r="R34" s="179">
        <f t="shared" si="29"/>
        <v>4169151.8500000006</v>
      </c>
      <c r="S34" s="79"/>
      <c r="T34" s="83">
        <v>783926.92036158545</v>
      </c>
      <c r="U34" s="87">
        <v>4.2422583492699033</v>
      </c>
      <c r="V34" s="84">
        <v>455079.79262913263</v>
      </c>
      <c r="W34" s="87">
        <v>16.785179722231213</v>
      </c>
      <c r="X34" s="84">
        <v>1239006.712990718</v>
      </c>
      <c r="Y34" s="88">
        <v>5.8470741804736059</v>
      </c>
      <c r="Z34" s="86">
        <v>2534722.906033122</v>
      </c>
      <c r="AA34" s="87">
        <v>3.033507352461625</v>
      </c>
      <c r="AB34" s="84">
        <v>2413879.8783746893</v>
      </c>
      <c r="AC34" s="87">
        <v>9.4365168308875198</v>
      </c>
      <c r="AD34" s="84">
        <v>4948602.7844078112</v>
      </c>
      <c r="AE34" s="88">
        <v>4.5342743931820184</v>
      </c>
      <c r="AF34" s="177">
        <f t="shared" si="30"/>
        <v>3318649.8263947074</v>
      </c>
      <c r="AG34" s="178">
        <f t="shared" si="31"/>
        <v>2868959.6710038218</v>
      </c>
      <c r="AH34" s="179">
        <f t="shared" si="32"/>
        <v>6187609.4973985292</v>
      </c>
      <c r="AI34" s="81"/>
      <c r="AJ34" s="83">
        <v>251170.41066248203</v>
      </c>
      <c r="AK34" s="87">
        <v>4.0428543252125815</v>
      </c>
      <c r="AL34" s="84">
        <v>177910.35879395218</v>
      </c>
      <c r="AM34" s="87">
        <v>18.036329966945679</v>
      </c>
      <c r="AN34" s="84">
        <v>429080.76945643418</v>
      </c>
      <c r="AO34" s="88">
        <v>5.9602001563589084</v>
      </c>
      <c r="AP34" s="86">
        <v>785897.66398910119</v>
      </c>
      <c r="AQ34" s="87">
        <v>6.9162867551623792</v>
      </c>
      <c r="AR34" s="84">
        <v>1280822.8444270641</v>
      </c>
      <c r="AS34" s="87">
        <v>12.558194786079792</v>
      </c>
      <c r="AT34" s="84">
        <v>2066720.5084161651</v>
      </c>
      <c r="AU34" s="88">
        <v>9.5849685717818076</v>
      </c>
      <c r="AV34" s="177">
        <f t="shared" si="33"/>
        <v>1037068.0746515832</v>
      </c>
      <c r="AW34" s="178">
        <f t="shared" si="34"/>
        <v>1458733.2032210163</v>
      </c>
      <c r="AX34" s="179">
        <f t="shared" si="35"/>
        <v>2495801.2778725997</v>
      </c>
      <c r="AY34" s="81"/>
      <c r="AZ34" s="83">
        <v>928063.66822161968</v>
      </c>
      <c r="BA34" s="87">
        <v>8.4689705451673571</v>
      </c>
      <c r="BB34" s="84">
        <v>316149.71408141329</v>
      </c>
      <c r="BC34" s="87">
        <v>20.024684195681104</v>
      </c>
      <c r="BD34" s="84">
        <v>1244213.382303033</v>
      </c>
      <c r="BE34" s="88">
        <v>9.924172720408329</v>
      </c>
      <c r="BF34" s="86">
        <v>2391763.1493659406</v>
      </c>
      <c r="BG34" s="87">
        <v>4.6072261816643145</v>
      </c>
      <c r="BH34" s="84">
        <v>2236284.6795631307</v>
      </c>
      <c r="BI34" s="87">
        <v>11.500564050208952</v>
      </c>
      <c r="BJ34" s="84">
        <v>4628047.8289290713</v>
      </c>
      <c r="BK34" s="88">
        <v>6.4856475405510938</v>
      </c>
      <c r="BL34" s="177">
        <f t="shared" si="36"/>
        <v>3319826.81758756</v>
      </c>
      <c r="BM34" s="178">
        <f t="shared" si="37"/>
        <v>2552434.3936445438</v>
      </c>
      <c r="BN34" s="179">
        <f t="shared" si="38"/>
        <v>5872261.2112321034</v>
      </c>
      <c r="BO34" s="81"/>
      <c r="BP34" s="83">
        <v>382472.66350414132</v>
      </c>
      <c r="BQ34" s="87">
        <v>5.0103182402261197</v>
      </c>
      <c r="BR34" s="84">
        <v>198476.89735965614</v>
      </c>
      <c r="BS34" s="87">
        <v>20.608129722734517</v>
      </c>
      <c r="BT34" s="84">
        <v>580949.56086379744</v>
      </c>
      <c r="BU34" s="88">
        <v>6.757741960541102</v>
      </c>
      <c r="BV34" s="86">
        <v>1174751.2767872049</v>
      </c>
      <c r="BW34" s="87">
        <v>5.2093783199067207</v>
      </c>
      <c r="BX34" s="84">
        <v>1062302.8159278724</v>
      </c>
      <c r="BY34" s="87">
        <v>9.0600746767863161</v>
      </c>
      <c r="BZ34" s="84">
        <v>2237054.0927150771</v>
      </c>
      <c r="CA34" s="88">
        <v>6.5266283871275856</v>
      </c>
      <c r="CB34" s="177">
        <f t="shared" si="39"/>
        <v>1557223.9402913463</v>
      </c>
      <c r="CC34" s="178">
        <f t="shared" si="40"/>
        <v>1260779.7132875286</v>
      </c>
      <c r="CD34" s="179">
        <f t="shared" si="41"/>
        <v>2818003.6535788747</v>
      </c>
      <c r="CE34" s="81"/>
      <c r="CF34" s="83">
        <v>3075393.0612825109</v>
      </c>
      <c r="CG34" s="87">
        <f t="shared" si="42"/>
        <v>24.518408869208105</v>
      </c>
      <c r="CH34" s="84">
        <v>1381155.2807764066</v>
      </c>
      <c r="CI34" s="87">
        <f t="shared" si="43"/>
        <v>74.794502370649113</v>
      </c>
      <c r="CJ34" s="84">
        <v>4456548.3420589175</v>
      </c>
      <c r="CK34" s="88">
        <f t="shared" si="44"/>
        <v>30.970189593037549</v>
      </c>
      <c r="CL34" s="86">
        <v>3159031.9003661014</v>
      </c>
      <c r="CM34" s="87">
        <f t="shared" si="45"/>
        <v>6.6599594806298148</v>
      </c>
      <c r="CN34" s="84">
        <v>4233187.3094456811</v>
      </c>
      <c r="CO34" s="87">
        <f t="shared" si="46"/>
        <v>25.881872543352699</v>
      </c>
      <c r="CP34" s="84">
        <v>7392219.2098117825</v>
      </c>
      <c r="CQ34" s="88">
        <f t="shared" si="47"/>
        <v>11.588548511203784</v>
      </c>
      <c r="CR34" s="177">
        <f t="shared" si="48"/>
        <v>6234424.9616486123</v>
      </c>
      <c r="CS34" s="178">
        <f t="shared" si="49"/>
        <v>5614342.5902220877</v>
      </c>
      <c r="CT34" s="179">
        <f t="shared" si="50"/>
        <v>11848767.5518707</v>
      </c>
      <c r="CU34" s="81"/>
      <c r="CV34" s="86">
        <f t="shared" si="51"/>
        <v>6071322.9740323396</v>
      </c>
      <c r="CW34" s="87">
        <f t="shared" si="65"/>
        <v>9.2281827998503445</v>
      </c>
      <c r="CX34" s="87">
        <f t="shared" si="52"/>
        <v>2766632.3636405608</v>
      </c>
      <c r="CY34" s="87">
        <f t="shared" si="53"/>
        <v>29.067370914483725</v>
      </c>
      <c r="CZ34" s="84">
        <f t="shared" si="54"/>
        <v>8837955.3376729004</v>
      </c>
      <c r="DA34" s="88">
        <f t="shared" si="55"/>
        <v>11.735574236942018</v>
      </c>
      <c r="DB34" s="86">
        <f t="shared" si="56"/>
        <v>11199799.52654147</v>
      </c>
      <c r="DC34" s="87">
        <f t="shared" si="57"/>
        <v>4.6366746526018918</v>
      </c>
      <c r="DD34" s="84">
        <f t="shared" si="58"/>
        <v>13353840.177738437</v>
      </c>
      <c r="DE34" s="87">
        <f t="shared" si="59"/>
        <v>12.936433223353706</v>
      </c>
      <c r="DF34" s="84">
        <f t="shared" si="60"/>
        <v>24553639.704279907</v>
      </c>
      <c r="DG34" s="88">
        <f t="shared" si="61"/>
        <v>7.1216477613583322</v>
      </c>
      <c r="DH34" s="224"/>
      <c r="DI34" s="237" t="s">
        <v>34</v>
      </c>
      <c r="DJ34" s="86">
        <f t="shared" si="62"/>
        <v>8837955.3376729004</v>
      </c>
      <c r="DK34" s="84">
        <f t="shared" si="63"/>
        <v>24553639.704279907</v>
      </c>
      <c r="DL34" s="85">
        <f t="shared" si="64"/>
        <v>33391595.041952807</v>
      </c>
      <c r="DM34"/>
    </row>
    <row r="35" spans="1:117" s="65" customFormat="1" ht="15.6">
      <c r="A35" s="73">
        <v>23</v>
      </c>
      <c r="B35" s="73" t="s">
        <v>35</v>
      </c>
      <c r="C35" s="82"/>
      <c r="D35" s="83">
        <v>0</v>
      </c>
      <c r="E35" s="87">
        <v>0</v>
      </c>
      <c r="F35" s="84">
        <v>0</v>
      </c>
      <c r="G35" s="87">
        <v>0</v>
      </c>
      <c r="H35" s="84">
        <v>0</v>
      </c>
      <c r="I35" s="88">
        <v>0</v>
      </c>
      <c r="J35" s="86">
        <v>0</v>
      </c>
      <c r="K35" s="87">
        <v>0</v>
      </c>
      <c r="L35" s="84">
        <v>0</v>
      </c>
      <c r="M35" s="87">
        <v>0</v>
      </c>
      <c r="N35" s="84">
        <v>0</v>
      </c>
      <c r="O35" s="88">
        <v>0</v>
      </c>
      <c r="P35" s="177">
        <f t="shared" si="27"/>
        <v>0</v>
      </c>
      <c r="Q35" s="178">
        <f t="shared" si="28"/>
        <v>0</v>
      </c>
      <c r="R35" s="179">
        <f t="shared" si="29"/>
        <v>0</v>
      </c>
      <c r="S35" s="79"/>
      <c r="T35" s="83">
        <v>1832566.7309294483</v>
      </c>
      <c r="U35" s="87">
        <v>9.9170232746872031</v>
      </c>
      <c r="V35" s="84">
        <v>3196.0342863564319</v>
      </c>
      <c r="W35" s="87">
        <v>0.11788264555755502</v>
      </c>
      <c r="X35" s="84">
        <v>1835762.7652158048</v>
      </c>
      <c r="Y35" s="88">
        <v>8.6632630424243509</v>
      </c>
      <c r="Z35" s="86">
        <v>136.09659715690282</v>
      </c>
      <c r="AA35" s="87">
        <v>1.6287777537253128E-4</v>
      </c>
      <c r="AB35" s="84">
        <v>3103.7290184736476</v>
      </c>
      <c r="AC35" s="87">
        <v>1.2133325847622957E-2</v>
      </c>
      <c r="AD35" s="84">
        <v>3239.8256156305506</v>
      </c>
      <c r="AE35" s="88">
        <v>2.9685668798504557E-3</v>
      </c>
      <c r="AF35" s="177">
        <f t="shared" si="30"/>
        <v>1832702.8275266052</v>
      </c>
      <c r="AG35" s="178">
        <f t="shared" si="31"/>
        <v>6299.7633048300795</v>
      </c>
      <c r="AH35" s="179">
        <f t="shared" si="32"/>
        <v>1839002.5908314353</v>
      </c>
      <c r="AI35" s="81"/>
      <c r="AJ35" s="83">
        <v>515196.58245072706</v>
      </c>
      <c r="AK35" s="87">
        <v>8.2926357694839137</v>
      </c>
      <c r="AL35" s="84">
        <v>2705.8463701293226</v>
      </c>
      <c r="AM35" s="87">
        <v>0.2743153254389013</v>
      </c>
      <c r="AN35" s="84">
        <v>517902.42882085638</v>
      </c>
      <c r="AO35" s="88">
        <v>7.1939885377457795</v>
      </c>
      <c r="AP35" s="86">
        <v>0</v>
      </c>
      <c r="AQ35" s="87">
        <v>0</v>
      </c>
      <c r="AR35" s="84">
        <v>0</v>
      </c>
      <c r="AS35" s="87">
        <v>0</v>
      </c>
      <c r="AT35" s="84">
        <v>0</v>
      </c>
      <c r="AU35" s="88">
        <v>0</v>
      </c>
      <c r="AV35" s="177">
        <f t="shared" si="33"/>
        <v>515196.58245072706</v>
      </c>
      <c r="AW35" s="178">
        <f t="shared" si="34"/>
        <v>2705.8463701293226</v>
      </c>
      <c r="AX35" s="179">
        <f t="shared" si="35"/>
        <v>517902.42882085638</v>
      </c>
      <c r="AY35" s="81"/>
      <c r="AZ35" s="83">
        <v>1132789.6070942541</v>
      </c>
      <c r="BA35" s="87">
        <v>10.33718067504612</v>
      </c>
      <c r="BB35" s="84">
        <v>1466.946835660613</v>
      </c>
      <c r="BC35" s="87">
        <v>9.2915305020307384E-2</v>
      </c>
      <c r="BD35" s="84">
        <v>1134256.5539299147</v>
      </c>
      <c r="BE35" s="88">
        <v>9.0471281779816444</v>
      </c>
      <c r="BF35" s="86">
        <v>0</v>
      </c>
      <c r="BG35" s="87">
        <v>0</v>
      </c>
      <c r="BH35" s="84">
        <v>0</v>
      </c>
      <c r="BI35" s="87">
        <v>0</v>
      </c>
      <c r="BJ35" s="84">
        <v>0</v>
      </c>
      <c r="BK35" s="88">
        <v>0</v>
      </c>
      <c r="BL35" s="177">
        <f t="shared" si="36"/>
        <v>1132789.6070942541</v>
      </c>
      <c r="BM35" s="178">
        <f t="shared" si="37"/>
        <v>1466.946835660613</v>
      </c>
      <c r="BN35" s="179">
        <f t="shared" si="38"/>
        <v>1134256.5539299147</v>
      </c>
      <c r="BO35" s="81"/>
      <c r="BP35" s="83">
        <v>901962.66553474066</v>
      </c>
      <c r="BQ35" s="87">
        <v>11.81553723010782</v>
      </c>
      <c r="BR35" s="84">
        <v>-3246.821158461441</v>
      </c>
      <c r="BS35" s="87">
        <v>-0.33712191449085671</v>
      </c>
      <c r="BT35" s="84">
        <v>898715.84437627927</v>
      </c>
      <c r="BU35" s="88">
        <v>10.454074124979984</v>
      </c>
      <c r="BV35" s="86">
        <v>1530.2146971391549</v>
      </c>
      <c r="BW35" s="87">
        <v>6.7856638469721772E-3</v>
      </c>
      <c r="BX35" s="84">
        <v>1262.7331632813741</v>
      </c>
      <c r="BY35" s="87">
        <v>1.0769487367113067E-2</v>
      </c>
      <c r="BZ35" s="84">
        <v>2792.9478604205287</v>
      </c>
      <c r="CA35" s="88">
        <v>8.1484541875624459E-3</v>
      </c>
      <c r="CB35" s="177">
        <f t="shared" si="39"/>
        <v>903492.88023187977</v>
      </c>
      <c r="CC35" s="178">
        <f t="shared" si="40"/>
        <v>-1984.0879951800669</v>
      </c>
      <c r="CD35" s="179">
        <f t="shared" si="41"/>
        <v>901508.79223669972</v>
      </c>
      <c r="CE35" s="81"/>
      <c r="CF35" s="83">
        <v>1050275.9686673579</v>
      </c>
      <c r="CG35" s="87">
        <f t="shared" si="42"/>
        <v>8.3732697291549041</v>
      </c>
      <c r="CH35" s="84">
        <v>3674.2527206403961</v>
      </c>
      <c r="CI35" s="87">
        <f t="shared" si="43"/>
        <v>0.19897393699991314</v>
      </c>
      <c r="CJ35" s="84">
        <v>1053950.2213879984</v>
      </c>
      <c r="CK35" s="88">
        <f t="shared" si="44"/>
        <v>7.3242867961194627</v>
      </c>
      <c r="CL35" s="86">
        <v>13496.578265115892</v>
      </c>
      <c r="CM35" s="87">
        <f t="shared" si="45"/>
        <v>2.8453864097543264E-2</v>
      </c>
      <c r="CN35" s="84">
        <v>45229.354601484207</v>
      </c>
      <c r="CO35" s="87">
        <f t="shared" si="46"/>
        <v>0.27653404053292535</v>
      </c>
      <c r="CP35" s="84">
        <v>58725.932866600095</v>
      </c>
      <c r="CQ35" s="88">
        <f t="shared" si="47"/>
        <v>9.2062789613569881E-2</v>
      </c>
      <c r="CR35" s="177">
        <f t="shared" si="48"/>
        <v>1063772.5469324738</v>
      </c>
      <c r="CS35" s="178">
        <f t="shared" si="49"/>
        <v>48903.607322124604</v>
      </c>
      <c r="CT35" s="179">
        <f t="shared" si="50"/>
        <v>1112676.1542545983</v>
      </c>
      <c r="CU35" s="81"/>
      <c r="CV35" s="86">
        <f t="shared" si="51"/>
        <v>5432791.5546765281</v>
      </c>
      <c r="CW35" s="87">
        <f t="shared" si="65"/>
        <v>8.2576390342713957</v>
      </c>
      <c r="CX35" s="87">
        <f t="shared" si="52"/>
        <v>7796.2590543253227</v>
      </c>
      <c r="CY35" s="87">
        <f t="shared" si="53"/>
        <v>8.1910685588624951E-2</v>
      </c>
      <c r="CZ35" s="84">
        <f t="shared" si="54"/>
        <v>5440587.8137308536</v>
      </c>
      <c r="DA35" s="88">
        <f t="shared" si="55"/>
        <v>7.2243431587030695</v>
      </c>
      <c r="DB35" s="86">
        <f t="shared" si="56"/>
        <v>15162.889559411949</v>
      </c>
      <c r="DC35" s="87">
        <f t="shared" si="57"/>
        <v>6.2773789400173089E-3</v>
      </c>
      <c r="DD35" s="84">
        <f t="shared" si="58"/>
        <v>49595.816783239228</v>
      </c>
      <c r="DE35" s="87">
        <f t="shared" si="59"/>
        <v>4.8045578158380911E-2</v>
      </c>
      <c r="DF35" s="84">
        <f t="shared" si="60"/>
        <v>64758.706342651174</v>
      </c>
      <c r="DG35" s="88">
        <f t="shared" si="61"/>
        <v>1.8782905573596662E-2</v>
      </c>
      <c r="DH35" s="224"/>
      <c r="DI35" s="237" t="s">
        <v>35</v>
      </c>
      <c r="DJ35" s="86">
        <f t="shared" si="62"/>
        <v>5440587.8137308536</v>
      </c>
      <c r="DK35" s="84">
        <f t="shared" si="63"/>
        <v>64758.706342651174</v>
      </c>
      <c r="DL35" s="85">
        <f t="shared" si="64"/>
        <v>5505346.5200735051</v>
      </c>
      <c r="DM35"/>
    </row>
    <row r="36" spans="1:117" s="65" customFormat="1" ht="15.6">
      <c r="A36" s="73">
        <v>24</v>
      </c>
      <c r="B36" s="73" t="s">
        <v>36</v>
      </c>
      <c r="C36" s="82"/>
      <c r="D36" s="83">
        <v>0</v>
      </c>
      <c r="E36" s="87">
        <v>0</v>
      </c>
      <c r="F36" s="84">
        <v>0</v>
      </c>
      <c r="G36" s="87">
        <v>0</v>
      </c>
      <c r="H36" s="84">
        <v>0</v>
      </c>
      <c r="I36" s="88">
        <v>0</v>
      </c>
      <c r="J36" s="86">
        <v>0</v>
      </c>
      <c r="K36" s="87">
        <v>0</v>
      </c>
      <c r="L36" s="84">
        <v>0</v>
      </c>
      <c r="M36" s="87">
        <v>0</v>
      </c>
      <c r="N36" s="84">
        <v>0</v>
      </c>
      <c r="O36" s="88">
        <v>0</v>
      </c>
      <c r="P36" s="177">
        <f t="shared" si="27"/>
        <v>0</v>
      </c>
      <c r="Q36" s="178">
        <f t="shared" si="28"/>
        <v>0</v>
      </c>
      <c r="R36" s="179">
        <f t="shared" si="29"/>
        <v>0</v>
      </c>
      <c r="S36" s="79"/>
      <c r="T36" s="83">
        <v>466057.28227480425</v>
      </c>
      <c r="U36" s="87">
        <v>2.5220914674755357</v>
      </c>
      <c r="V36" s="84">
        <v>0</v>
      </c>
      <c r="W36" s="87">
        <v>0</v>
      </c>
      <c r="X36" s="84">
        <v>466057.28227480425</v>
      </c>
      <c r="Y36" s="88">
        <v>2.1994001107814189</v>
      </c>
      <c r="Z36" s="86">
        <v>0</v>
      </c>
      <c r="AA36" s="87">
        <v>0</v>
      </c>
      <c r="AB36" s="84">
        <v>0</v>
      </c>
      <c r="AC36" s="87">
        <v>0</v>
      </c>
      <c r="AD36" s="84">
        <v>0</v>
      </c>
      <c r="AE36" s="88">
        <v>0</v>
      </c>
      <c r="AF36" s="177">
        <f t="shared" si="30"/>
        <v>466057.28227480425</v>
      </c>
      <c r="AG36" s="178">
        <f t="shared" si="31"/>
        <v>0</v>
      </c>
      <c r="AH36" s="179">
        <f t="shared" si="32"/>
        <v>466057.28227480425</v>
      </c>
      <c r="AI36" s="81"/>
      <c r="AJ36" s="83">
        <v>560318.29393768916</v>
      </c>
      <c r="AK36" s="87">
        <v>9.0189176032592773</v>
      </c>
      <c r="AL36" s="84">
        <v>1734.3429015796519</v>
      </c>
      <c r="AM36" s="87">
        <v>0.17582551719177331</v>
      </c>
      <c r="AN36" s="84">
        <v>562052.63683926885</v>
      </c>
      <c r="AO36" s="88">
        <v>7.8072625305839463</v>
      </c>
      <c r="AP36" s="86">
        <v>0</v>
      </c>
      <c r="AQ36" s="87">
        <v>0</v>
      </c>
      <c r="AR36" s="84">
        <v>0</v>
      </c>
      <c r="AS36" s="87">
        <v>0</v>
      </c>
      <c r="AT36" s="84">
        <v>0</v>
      </c>
      <c r="AU36" s="88">
        <v>0</v>
      </c>
      <c r="AV36" s="177">
        <f t="shared" si="33"/>
        <v>560318.29393768916</v>
      </c>
      <c r="AW36" s="178">
        <f t="shared" si="34"/>
        <v>1734.3429015796519</v>
      </c>
      <c r="AX36" s="179">
        <f t="shared" si="35"/>
        <v>562052.63683926885</v>
      </c>
      <c r="AY36" s="81"/>
      <c r="AZ36" s="83">
        <v>289229.00266066514</v>
      </c>
      <c r="BA36" s="87">
        <v>2.6393360587372712</v>
      </c>
      <c r="BB36" s="84">
        <v>0</v>
      </c>
      <c r="BC36" s="87">
        <v>0</v>
      </c>
      <c r="BD36" s="84">
        <v>289229.00266066514</v>
      </c>
      <c r="BE36" s="88">
        <v>2.3069664890140156</v>
      </c>
      <c r="BF36" s="86">
        <v>0</v>
      </c>
      <c r="BG36" s="87">
        <v>0</v>
      </c>
      <c r="BH36" s="84">
        <v>0</v>
      </c>
      <c r="BI36" s="87">
        <v>0</v>
      </c>
      <c r="BJ36" s="84">
        <v>0</v>
      </c>
      <c r="BK36" s="88">
        <v>0</v>
      </c>
      <c r="BL36" s="177">
        <f t="shared" si="36"/>
        <v>289229.00266066514</v>
      </c>
      <c r="BM36" s="178">
        <f t="shared" si="37"/>
        <v>0</v>
      </c>
      <c r="BN36" s="179">
        <f t="shared" si="38"/>
        <v>289229.00266066514</v>
      </c>
      <c r="BO36" s="81"/>
      <c r="BP36" s="83">
        <v>446781.43669416779</v>
      </c>
      <c r="BQ36" s="87">
        <v>5.8527507852570544</v>
      </c>
      <c r="BR36" s="84">
        <v>6.5336050802729293</v>
      </c>
      <c r="BS36" s="87">
        <v>6.7839321776273797E-4</v>
      </c>
      <c r="BT36" s="84">
        <v>446787.97029924806</v>
      </c>
      <c r="BU36" s="88">
        <v>5.1971427775363868</v>
      </c>
      <c r="BV36" s="86">
        <v>0</v>
      </c>
      <c r="BW36" s="87">
        <v>0</v>
      </c>
      <c r="BX36" s="84">
        <v>0</v>
      </c>
      <c r="BY36" s="87">
        <v>0</v>
      </c>
      <c r="BZ36" s="84">
        <v>0</v>
      </c>
      <c r="CA36" s="88">
        <v>0</v>
      </c>
      <c r="CB36" s="177">
        <f t="shared" si="39"/>
        <v>446781.43669416779</v>
      </c>
      <c r="CC36" s="178">
        <f t="shared" si="40"/>
        <v>6.5336050802729293</v>
      </c>
      <c r="CD36" s="179">
        <f t="shared" si="41"/>
        <v>446787.97029924806</v>
      </c>
      <c r="CE36" s="81"/>
      <c r="CF36" s="83">
        <v>1024323.4939745581</v>
      </c>
      <c r="CG36" s="87">
        <f t="shared" si="42"/>
        <v>8.1663649943759022</v>
      </c>
      <c r="CH36" s="84">
        <v>0</v>
      </c>
      <c r="CI36" s="87">
        <f t="shared" si="43"/>
        <v>0</v>
      </c>
      <c r="CJ36" s="84">
        <v>1024323.4939745581</v>
      </c>
      <c r="CK36" s="88">
        <f t="shared" si="44"/>
        <v>7.1183997969016808</v>
      </c>
      <c r="CL36" s="86">
        <v>0</v>
      </c>
      <c r="CM36" s="87">
        <f t="shared" si="45"/>
        <v>0</v>
      </c>
      <c r="CN36" s="84">
        <v>0</v>
      </c>
      <c r="CO36" s="87">
        <f t="shared" si="46"/>
        <v>0</v>
      </c>
      <c r="CP36" s="84">
        <v>0</v>
      </c>
      <c r="CQ36" s="88">
        <f t="shared" si="47"/>
        <v>0</v>
      </c>
      <c r="CR36" s="177">
        <f t="shared" si="48"/>
        <v>1024323.4939745581</v>
      </c>
      <c r="CS36" s="178">
        <f t="shared" si="49"/>
        <v>0</v>
      </c>
      <c r="CT36" s="179">
        <f t="shared" si="50"/>
        <v>1024323.4939745581</v>
      </c>
      <c r="CU36" s="81"/>
      <c r="CV36" s="86">
        <f t="shared" si="51"/>
        <v>2786709.5095418845</v>
      </c>
      <c r="CW36" s="87">
        <f t="shared" si="65"/>
        <v>4.2356937481542101</v>
      </c>
      <c r="CX36" s="87">
        <f t="shared" si="52"/>
        <v>1740.8765066599249</v>
      </c>
      <c r="CY36" s="87">
        <f t="shared" si="53"/>
        <v>1.8290360439797489E-2</v>
      </c>
      <c r="CZ36" s="84">
        <f t="shared" si="54"/>
        <v>2788450.3860485447</v>
      </c>
      <c r="DA36" s="88">
        <f t="shared" si="55"/>
        <v>3.7026738947199536</v>
      </c>
      <c r="DB36" s="86">
        <f t="shared" si="56"/>
        <v>0</v>
      </c>
      <c r="DC36" s="87">
        <f t="shared" si="57"/>
        <v>0</v>
      </c>
      <c r="DD36" s="84">
        <f t="shared" si="58"/>
        <v>0</v>
      </c>
      <c r="DE36" s="87">
        <f t="shared" si="59"/>
        <v>0</v>
      </c>
      <c r="DF36" s="84">
        <f t="shared" si="60"/>
        <v>0</v>
      </c>
      <c r="DG36" s="88">
        <f t="shared" si="61"/>
        <v>0</v>
      </c>
      <c r="DH36" s="224"/>
      <c r="DI36" s="237" t="s">
        <v>36</v>
      </c>
      <c r="DJ36" s="86">
        <f t="shared" si="62"/>
        <v>2788450.3860485447</v>
      </c>
      <c r="DK36" s="84">
        <f t="shared" si="63"/>
        <v>0</v>
      </c>
      <c r="DL36" s="85">
        <f t="shared" si="64"/>
        <v>2788450.3860485447</v>
      </c>
      <c r="DM36"/>
    </row>
    <row r="37" spans="1:117" s="65" customFormat="1" ht="15.6">
      <c r="A37" s="73">
        <v>25</v>
      </c>
      <c r="B37" s="73" t="s">
        <v>37</v>
      </c>
      <c r="C37" s="82"/>
      <c r="D37" s="83">
        <v>0</v>
      </c>
      <c r="E37" s="87">
        <v>0</v>
      </c>
      <c r="F37" s="84">
        <v>0</v>
      </c>
      <c r="G37" s="87">
        <v>0</v>
      </c>
      <c r="H37" s="84">
        <v>0</v>
      </c>
      <c r="I37" s="88">
        <v>0</v>
      </c>
      <c r="J37" s="86">
        <v>0</v>
      </c>
      <c r="K37" s="87">
        <v>0</v>
      </c>
      <c r="L37" s="84">
        <v>0</v>
      </c>
      <c r="M37" s="87">
        <v>0</v>
      </c>
      <c r="N37" s="84">
        <v>0</v>
      </c>
      <c r="O37" s="88">
        <v>0</v>
      </c>
      <c r="P37" s="177">
        <f t="shared" si="27"/>
        <v>0</v>
      </c>
      <c r="Q37" s="178">
        <f t="shared" si="28"/>
        <v>0</v>
      </c>
      <c r="R37" s="179">
        <f t="shared" si="29"/>
        <v>0</v>
      </c>
      <c r="S37" s="79"/>
      <c r="T37" s="83">
        <v>2177240.9513850864</v>
      </c>
      <c r="U37" s="87">
        <v>11.78224444712964</v>
      </c>
      <c r="V37" s="84">
        <v>9260.3163044972043</v>
      </c>
      <c r="W37" s="87">
        <v>0.34155784540045753</v>
      </c>
      <c r="X37" s="84">
        <v>2186501.2676895838</v>
      </c>
      <c r="Y37" s="88">
        <v>10.318455076826003</v>
      </c>
      <c r="Z37" s="86">
        <v>2131.9764474638746</v>
      </c>
      <c r="AA37" s="87">
        <v>2.5515081799525772E-3</v>
      </c>
      <c r="AB37" s="84">
        <v>4165.392400320432</v>
      </c>
      <c r="AC37" s="87">
        <v>1.6283658455838627E-2</v>
      </c>
      <c r="AD37" s="84">
        <v>6297.3688477843061</v>
      </c>
      <c r="AE37" s="88">
        <v>5.7701132127434482E-3</v>
      </c>
      <c r="AF37" s="177">
        <f t="shared" si="30"/>
        <v>2179372.9278325504</v>
      </c>
      <c r="AG37" s="178">
        <f t="shared" si="31"/>
        <v>13425.708704817636</v>
      </c>
      <c r="AH37" s="179">
        <f t="shared" si="32"/>
        <v>2192798.6365373679</v>
      </c>
      <c r="AI37" s="81"/>
      <c r="AJ37" s="83">
        <v>985813.46803941182</v>
      </c>
      <c r="AK37" s="87">
        <v>15.867714005817307</v>
      </c>
      <c r="AL37" s="84">
        <v>4302.0113829360944</v>
      </c>
      <c r="AM37" s="87">
        <v>0.43613254084915798</v>
      </c>
      <c r="AN37" s="84">
        <v>990115.47942234797</v>
      </c>
      <c r="AO37" s="88">
        <v>13.753323046246726</v>
      </c>
      <c r="AP37" s="86">
        <v>0</v>
      </c>
      <c r="AQ37" s="87">
        <v>0</v>
      </c>
      <c r="AR37" s="84">
        <v>0</v>
      </c>
      <c r="AS37" s="87">
        <v>0</v>
      </c>
      <c r="AT37" s="84">
        <v>0</v>
      </c>
      <c r="AU37" s="88">
        <v>0</v>
      </c>
      <c r="AV37" s="177">
        <f t="shared" si="33"/>
        <v>985813.46803941182</v>
      </c>
      <c r="AW37" s="178">
        <f t="shared" si="34"/>
        <v>4302.0113829360944</v>
      </c>
      <c r="AX37" s="179">
        <f t="shared" si="35"/>
        <v>990115.47942234797</v>
      </c>
      <c r="AY37" s="81"/>
      <c r="AZ37" s="83">
        <v>1249720.3803091918</v>
      </c>
      <c r="BA37" s="87">
        <v>11.404223064582345</v>
      </c>
      <c r="BB37" s="84">
        <v>4788.3123588526641</v>
      </c>
      <c r="BC37" s="87">
        <v>0.30328808961569953</v>
      </c>
      <c r="BD37" s="84">
        <v>1254508.6926680445</v>
      </c>
      <c r="BE37" s="88">
        <v>10.006290819864439</v>
      </c>
      <c r="BF37" s="86">
        <v>0</v>
      </c>
      <c r="BG37" s="87">
        <v>0</v>
      </c>
      <c r="BH37" s="84">
        <v>0</v>
      </c>
      <c r="BI37" s="87">
        <v>0</v>
      </c>
      <c r="BJ37" s="84">
        <v>0</v>
      </c>
      <c r="BK37" s="88">
        <v>0</v>
      </c>
      <c r="BL37" s="177">
        <f t="shared" si="36"/>
        <v>1249720.3803091918</v>
      </c>
      <c r="BM37" s="178">
        <f t="shared" si="37"/>
        <v>4788.3123588526641</v>
      </c>
      <c r="BN37" s="179">
        <f t="shared" si="38"/>
        <v>1254508.6926680445</v>
      </c>
      <c r="BO37" s="81"/>
      <c r="BP37" s="83">
        <v>1289248.9461957847</v>
      </c>
      <c r="BQ37" s="87">
        <v>16.888912928144737</v>
      </c>
      <c r="BR37" s="84">
        <v>727.51994261665823</v>
      </c>
      <c r="BS37" s="87">
        <v>7.5539398049699738E-2</v>
      </c>
      <c r="BT37" s="84">
        <v>1289976.4661384013</v>
      </c>
      <c r="BU37" s="88">
        <v>15.005309721505691</v>
      </c>
      <c r="BV37" s="86">
        <v>3922.3906493202621</v>
      </c>
      <c r="BW37" s="87">
        <v>1.7393653630797545E-2</v>
      </c>
      <c r="BX37" s="84">
        <v>6086.1625066110219</v>
      </c>
      <c r="BY37" s="87">
        <v>5.1907126648054358E-2</v>
      </c>
      <c r="BZ37" s="84">
        <v>10008.553155931284</v>
      </c>
      <c r="CA37" s="88">
        <v>2.9200057054631211E-2</v>
      </c>
      <c r="CB37" s="177">
        <f t="shared" si="39"/>
        <v>1293171.336845105</v>
      </c>
      <c r="CC37" s="178">
        <f t="shared" si="40"/>
        <v>6813.6824492276801</v>
      </c>
      <c r="CD37" s="179">
        <f t="shared" si="41"/>
        <v>1299985.0192943327</v>
      </c>
      <c r="CE37" s="81"/>
      <c r="CF37" s="83">
        <v>613381.85399303853</v>
      </c>
      <c r="CG37" s="87">
        <f t="shared" si="42"/>
        <v>4.8901544581369869</v>
      </c>
      <c r="CH37" s="84">
        <v>11406.126876837086</v>
      </c>
      <c r="CI37" s="87">
        <f t="shared" si="43"/>
        <v>0.61768259920053536</v>
      </c>
      <c r="CJ37" s="84">
        <v>624787.98086987564</v>
      </c>
      <c r="CK37" s="88">
        <f t="shared" si="44"/>
        <v>4.3418809216936696</v>
      </c>
      <c r="CL37" s="86">
        <v>61663.064222212008</v>
      </c>
      <c r="CM37" s="87">
        <f t="shared" si="45"/>
        <v>0.12999979807858633</v>
      </c>
      <c r="CN37" s="84">
        <v>69981.845705843021</v>
      </c>
      <c r="CO37" s="87">
        <f t="shared" si="46"/>
        <v>0.4278717378901859</v>
      </c>
      <c r="CP37" s="84">
        <v>131644.90992805501</v>
      </c>
      <c r="CQ37" s="88">
        <f t="shared" si="47"/>
        <v>0.20637556620742606</v>
      </c>
      <c r="CR37" s="177">
        <f t="shared" si="48"/>
        <v>675044.9182152506</v>
      </c>
      <c r="CS37" s="178">
        <f t="shared" si="49"/>
        <v>81387.972582680115</v>
      </c>
      <c r="CT37" s="179">
        <f t="shared" si="50"/>
        <v>756432.89079793077</v>
      </c>
      <c r="CU37" s="81"/>
      <c r="CV37" s="86">
        <f t="shared" si="51"/>
        <v>6315405.5999225136</v>
      </c>
      <c r="CW37" s="87">
        <f t="shared" si="65"/>
        <v>9.599179220171898</v>
      </c>
      <c r="CX37" s="87">
        <f t="shared" si="52"/>
        <v>30484.286865739708</v>
      </c>
      <c r="CY37" s="87">
        <f t="shared" si="53"/>
        <v>0.32028038312397256</v>
      </c>
      <c r="CZ37" s="84">
        <f t="shared" si="54"/>
        <v>6345889.8867882537</v>
      </c>
      <c r="DA37" s="88">
        <f t="shared" si="55"/>
        <v>8.4264582723578609</v>
      </c>
      <c r="DB37" s="86">
        <f t="shared" si="56"/>
        <v>67717.431318996139</v>
      </c>
      <c r="DC37" s="87">
        <f t="shared" si="57"/>
        <v>2.8034760496562026E-2</v>
      </c>
      <c r="DD37" s="84">
        <f t="shared" si="58"/>
        <v>80233.40061277448</v>
      </c>
      <c r="DE37" s="87">
        <f t="shared" si="59"/>
        <v>7.7725509328772313E-2</v>
      </c>
      <c r="DF37" s="84">
        <f t="shared" si="60"/>
        <v>147950.8319317706</v>
      </c>
      <c r="DG37" s="88">
        <f t="shared" si="61"/>
        <v>4.2912322723149522E-2</v>
      </c>
      <c r="DH37" s="224"/>
      <c r="DI37" s="237" t="s">
        <v>37</v>
      </c>
      <c r="DJ37" s="86">
        <f t="shared" si="62"/>
        <v>6345889.8867882537</v>
      </c>
      <c r="DK37" s="84">
        <f t="shared" si="63"/>
        <v>147950.8319317706</v>
      </c>
      <c r="DL37" s="85">
        <f t="shared" si="64"/>
        <v>6493840.7187200245</v>
      </c>
      <c r="DM37"/>
    </row>
    <row r="38" spans="1:117" s="65" customFormat="1" ht="15.6">
      <c r="A38" s="73">
        <v>26</v>
      </c>
      <c r="B38" s="73" t="s">
        <v>38</v>
      </c>
      <c r="C38" s="82"/>
      <c r="D38" s="83">
        <v>0</v>
      </c>
      <c r="E38" s="87">
        <v>0</v>
      </c>
      <c r="F38" s="84">
        <v>0</v>
      </c>
      <c r="G38" s="87">
        <v>0</v>
      </c>
      <c r="H38" s="84">
        <v>0</v>
      </c>
      <c r="I38" s="88">
        <v>0</v>
      </c>
      <c r="J38" s="86">
        <v>0</v>
      </c>
      <c r="K38" s="87">
        <v>0</v>
      </c>
      <c r="L38" s="84">
        <v>0</v>
      </c>
      <c r="M38" s="87">
        <v>0</v>
      </c>
      <c r="N38" s="84">
        <v>0</v>
      </c>
      <c r="O38" s="88">
        <v>0</v>
      </c>
      <c r="P38" s="177">
        <f t="shared" si="27"/>
        <v>0</v>
      </c>
      <c r="Q38" s="178">
        <f t="shared" si="28"/>
        <v>0</v>
      </c>
      <c r="R38" s="179">
        <f t="shared" si="29"/>
        <v>0</v>
      </c>
      <c r="S38" s="79"/>
      <c r="T38" s="83">
        <v>1020086.3871450662</v>
      </c>
      <c r="U38" s="87">
        <v>5.5202466970348301</v>
      </c>
      <c r="V38" s="84">
        <v>3248.9743487602141</v>
      </c>
      <c r="W38" s="87">
        <v>0.11983528875627818</v>
      </c>
      <c r="X38" s="84">
        <v>1023335.3614938264</v>
      </c>
      <c r="Y38" s="88">
        <v>4.8292859977434208</v>
      </c>
      <c r="Z38" s="86">
        <v>753.14347343797397</v>
      </c>
      <c r="AA38" s="87">
        <v>9.013475432342687E-4</v>
      </c>
      <c r="AB38" s="84">
        <v>2478.9098289324179</v>
      </c>
      <c r="AC38" s="87">
        <v>9.6907366984324509E-3</v>
      </c>
      <c r="AD38" s="84">
        <v>3232.053302370392</v>
      </c>
      <c r="AE38" s="88">
        <v>2.9614453139202969E-3</v>
      </c>
      <c r="AF38" s="177">
        <f t="shared" si="30"/>
        <v>1020839.5306185042</v>
      </c>
      <c r="AG38" s="178">
        <f t="shared" si="31"/>
        <v>5727.884177692632</v>
      </c>
      <c r="AH38" s="179">
        <f t="shared" si="32"/>
        <v>1026567.4147961967</v>
      </c>
      <c r="AI38" s="81"/>
      <c r="AJ38" s="83">
        <v>32800.421615071478</v>
      </c>
      <c r="AK38" s="87">
        <v>0.52795759677871901</v>
      </c>
      <c r="AL38" s="84">
        <v>301.00827058643529</v>
      </c>
      <c r="AM38" s="87">
        <v>3.0515842516873001E-2</v>
      </c>
      <c r="AN38" s="84">
        <v>33101.429885657912</v>
      </c>
      <c r="AO38" s="88">
        <v>0.45979955668983502</v>
      </c>
      <c r="AP38" s="86">
        <v>0</v>
      </c>
      <c r="AQ38" s="87">
        <v>0</v>
      </c>
      <c r="AR38" s="84">
        <v>0</v>
      </c>
      <c r="AS38" s="87">
        <v>0</v>
      </c>
      <c r="AT38" s="84">
        <v>0</v>
      </c>
      <c r="AU38" s="88">
        <v>0</v>
      </c>
      <c r="AV38" s="177">
        <f t="shared" si="33"/>
        <v>32800.421615071478</v>
      </c>
      <c r="AW38" s="178">
        <f t="shared" si="34"/>
        <v>301.00827058643529</v>
      </c>
      <c r="AX38" s="179">
        <f t="shared" si="35"/>
        <v>33101.429885657912</v>
      </c>
      <c r="AY38" s="81"/>
      <c r="AZ38" s="83">
        <v>1103537.1600178003</v>
      </c>
      <c r="BA38" s="87">
        <v>10.070239816193972</v>
      </c>
      <c r="BB38" s="84">
        <v>2170.8339577071783</v>
      </c>
      <c r="BC38" s="87">
        <v>0.13749898389328466</v>
      </c>
      <c r="BD38" s="84">
        <v>1105707.9939755076</v>
      </c>
      <c r="BE38" s="88">
        <v>8.8194173657236661</v>
      </c>
      <c r="BF38" s="86">
        <v>0</v>
      </c>
      <c r="BG38" s="87">
        <v>0</v>
      </c>
      <c r="BH38" s="84">
        <v>0</v>
      </c>
      <c r="BI38" s="87">
        <v>0</v>
      </c>
      <c r="BJ38" s="84">
        <v>0</v>
      </c>
      <c r="BK38" s="88">
        <v>0</v>
      </c>
      <c r="BL38" s="177">
        <f t="shared" si="36"/>
        <v>1103537.1600178003</v>
      </c>
      <c r="BM38" s="178">
        <f t="shared" si="37"/>
        <v>2170.8339577071783</v>
      </c>
      <c r="BN38" s="179">
        <f t="shared" si="38"/>
        <v>1105707.9939755076</v>
      </c>
      <c r="BO38" s="81"/>
      <c r="BP38" s="83">
        <v>255809.57577019505</v>
      </c>
      <c r="BQ38" s="87">
        <v>3.3510561820636786</v>
      </c>
      <c r="BR38" s="84">
        <v>228.20522544354995</v>
      </c>
      <c r="BS38" s="87">
        <v>2.369486298863565E-2</v>
      </c>
      <c r="BT38" s="84">
        <v>256037.7809956386</v>
      </c>
      <c r="BU38" s="88">
        <v>2.9782917015126396</v>
      </c>
      <c r="BV38" s="86">
        <v>3.5906616137272565</v>
      </c>
      <c r="BW38" s="87">
        <v>1.5922617097151114E-5</v>
      </c>
      <c r="BX38" s="84">
        <v>409.54656335557422</v>
      </c>
      <c r="BY38" s="87">
        <v>3.4929046520334513E-3</v>
      </c>
      <c r="BZ38" s="84">
        <v>413.13722496930149</v>
      </c>
      <c r="CA38" s="88">
        <v>1.2053321146969626E-3</v>
      </c>
      <c r="CB38" s="177">
        <f t="shared" si="39"/>
        <v>255813.16643180879</v>
      </c>
      <c r="CC38" s="178">
        <f t="shared" si="40"/>
        <v>637.75178879912414</v>
      </c>
      <c r="CD38" s="179">
        <f t="shared" si="41"/>
        <v>256450.91822060791</v>
      </c>
      <c r="CE38" s="81"/>
      <c r="CF38" s="83">
        <v>645203.33602117456</v>
      </c>
      <c r="CG38" s="87">
        <f t="shared" si="42"/>
        <v>5.1438495441448318</v>
      </c>
      <c r="CH38" s="84">
        <v>16159.115763629914</v>
      </c>
      <c r="CI38" s="87">
        <f t="shared" si="43"/>
        <v>0.87507396098938128</v>
      </c>
      <c r="CJ38" s="84">
        <v>661362.45178480446</v>
      </c>
      <c r="CK38" s="88">
        <f t="shared" si="44"/>
        <v>4.5960503397184427</v>
      </c>
      <c r="CL38" s="86">
        <v>101048.61574144856</v>
      </c>
      <c r="CM38" s="87">
        <f t="shared" si="45"/>
        <v>0.21303352027999073</v>
      </c>
      <c r="CN38" s="84">
        <v>98829.817029804894</v>
      </c>
      <c r="CO38" s="87">
        <f t="shared" si="46"/>
        <v>0.60424936126514683</v>
      </c>
      <c r="CP38" s="84">
        <v>199878.43277125346</v>
      </c>
      <c r="CQ38" s="88">
        <f t="shared" si="47"/>
        <v>0.31334310425191408</v>
      </c>
      <c r="CR38" s="177">
        <f t="shared" si="48"/>
        <v>746251.95176262315</v>
      </c>
      <c r="CS38" s="178">
        <f t="shared" si="49"/>
        <v>114988.93279343481</v>
      </c>
      <c r="CT38" s="179">
        <f t="shared" si="50"/>
        <v>861240.88455605798</v>
      </c>
      <c r="CU38" s="81"/>
      <c r="CV38" s="86">
        <f t="shared" si="51"/>
        <v>3057436.8805693076</v>
      </c>
      <c r="CW38" s="87">
        <f t="shared" si="65"/>
        <v>4.6471891799488194</v>
      </c>
      <c r="CX38" s="87">
        <f t="shared" si="52"/>
        <v>22108.13756612729</v>
      </c>
      <c r="CY38" s="87">
        <f t="shared" si="53"/>
        <v>0.23227713349576898</v>
      </c>
      <c r="CZ38" s="84">
        <f t="shared" si="54"/>
        <v>3079545.0181354349</v>
      </c>
      <c r="DA38" s="88">
        <f t="shared" si="55"/>
        <v>4.0892070389042425</v>
      </c>
      <c r="DB38" s="86">
        <f t="shared" si="56"/>
        <v>101805.34987650026</v>
      </c>
      <c r="DC38" s="87">
        <f t="shared" si="57"/>
        <v>4.21470298779002E-2</v>
      </c>
      <c r="DD38" s="84">
        <f t="shared" si="58"/>
        <v>101718.27342209288</v>
      </c>
      <c r="DE38" s="87">
        <f t="shared" si="59"/>
        <v>9.8538819860474802E-2</v>
      </c>
      <c r="DF38" s="84">
        <f t="shared" si="60"/>
        <v>203523.62329859316</v>
      </c>
      <c r="DG38" s="88">
        <f t="shared" si="61"/>
        <v>5.903090432638855E-2</v>
      </c>
      <c r="DH38" s="224"/>
      <c r="DI38" s="237" t="s">
        <v>38</v>
      </c>
      <c r="DJ38" s="86">
        <f t="shared" si="62"/>
        <v>3079545.0181354349</v>
      </c>
      <c r="DK38" s="84">
        <f t="shared" si="63"/>
        <v>203523.62329859316</v>
      </c>
      <c r="DL38" s="85">
        <f t="shared" si="64"/>
        <v>3283068.6414340283</v>
      </c>
      <c r="DM38"/>
    </row>
    <row r="39" spans="1:117" s="100" customFormat="1" ht="15.6">
      <c r="A39" s="73">
        <v>27</v>
      </c>
      <c r="B39" s="73" t="s">
        <v>39</v>
      </c>
      <c r="C39" s="82"/>
      <c r="D39" s="83">
        <v>0</v>
      </c>
      <c r="E39" s="87">
        <v>0</v>
      </c>
      <c r="F39" s="84">
        <v>0</v>
      </c>
      <c r="G39" s="87">
        <v>0</v>
      </c>
      <c r="H39" s="84">
        <v>0</v>
      </c>
      <c r="I39" s="88">
        <v>0</v>
      </c>
      <c r="J39" s="86">
        <v>0</v>
      </c>
      <c r="K39" s="87">
        <v>0</v>
      </c>
      <c r="L39" s="84">
        <v>0</v>
      </c>
      <c r="M39" s="87">
        <v>0</v>
      </c>
      <c r="N39" s="84">
        <v>0</v>
      </c>
      <c r="O39" s="88">
        <v>0</v>
      </c>
      <c r="P39" s="177">
        <f t="shared" si="27"/>
        <v>0</v>
      </c>
      <c r="Q39" s="178">
        <f t="shared" si="28"/>
        <v>0</v>
      </c>
      <c r="R39" s="179">
        <f t="shared" si="29"/>
        <v>0</v>
      </c>
      <c r="S39" s="79"/>
      <c r="T39" s="83">
        <v>1283534.6383091547</v>
      </c>
      <c r="U39" s="87">
        <v>6.9459096179942348</v>
      </c>
      <c r="V39" s="84">
        <v>13281.352374542781</v>
      </c>
      <c r="W39" s="87">
        <v>0.48986988693356376</v>
      </c>
      <c r="X39" s="84">
        <v>1296815.9906836974</v>
      </c>
      <c r="Y39" s="88">
        <v>6.1198855635326588</v>
      </c>
      <c r="Z39" s="86">
        <v>630.67784214982112</v>
      </c>
      <c r="AA39" s="87">
        <v>7.5478304419091186E-4</v>
      </c>
      <c r="AB39" s="84">
        <v>-177.46671571564229</v>
      </c>
      <c r="AC39" s="87">
        <v>-6.9376594286065896E-4</v>
      </c>
      <c r="AD39" s="84">
        <v>453.21112643417882</v>
      </c>
      <c r="AE39" s="88">
        <v>4.152654183056623E-4</v>
      </c>
      <c r="AF39" s="177">
        <f t="shared" si="30"/>
        <v>1284165.3161513044</v>
      </c>
      <c r="AG39" s="178">
        <f t="shared" si="31"/>
        <v>13103.885658827139</v>
      </c>
      <c r="AH39" s="179">
        <f t="shared" si="32"/>
        <v>1297269.2018101315</v>
      </c>
      <c r="AI39" s="81"/>
      <c r="AJ39" s="83">
        <v>277971.54635831766</v>
      </c>
      <c r="AK39" s="87">
        <v>4.47424704811624</v>
      </c>
      <c r="AL39" s="84">
        <v>284.07516869015649</v>
      </c>
      <c r="AM39" s="87">
        <v>2.8799185795839059E-2</v>
      </c>
      <c r="AN39" s="84">
        <v>278255.62152700784</v>
      </c>
      <c r="AO39" s="88">
        <v>3.865144553166477</v>
      </c>
      <c r="AP39" s="86">
        <v>0</v>
      </c>
      <c r="AQ39" s="87">
        <v>0</v>
      </c>
      <c r="AR39" s="84">
        <v>0</v>
      </c>
      <c r="AS39" s="87">
        <v>0</v>
      </c>
      <c r="AT39" s="84">
        <v>0</v>
      </c>
      <c r="AU39" s="88">
        <v>0</v>
      </c>
      <c r="AV39" s="177">
        <f t="shared" si="33"/>
        <v>277971.54635831766</v>
      </c>
      <c r="AW39" s="178">
        <f t="shared" si="34"/>
        <v>284.07516869015649</v>
      </c>
      <c r="AX39" s="179">
        <f t="shared" si="35"/>
        <v>278255.62152700784</v>
      </c>
      <c r="AY39" s="81"/>
      <c r="AZ39" s="83">
        <v>1276540.5563998842</v>
      </c>
      <c r="BA39" s="87">
        <v>11.648968429696708</v>
      </c>
      <c r="BB39" s="84">
        <v>-11171.112041079279</v>
      </c>
      <c r="BC39" s="87">
        <v>-0.7075698024499163</v>
      </c>
      <c r="BD39" s="84">
        <v>1265369.444358805</v>
      </c>
      <c r="BE39" s="88">
        <v>10.092919027843577</v>
      </c>
      <c r="BF39" s="86">
        <v>0</v>
      </c>
      <c r="BG39" s="87">
        <v>0</v>
      </c>
      <c r="BH39" s="84">
        <v>0</v>
      </c>
      <c r="BI39" s="87">
        <v>0</v>
      </c>
      <c r="BJ39" s="84">
        <v>0</v>
      </c>
      <c r="BK39" s="88">
        <v>0</v>
      </c>
      <c r="BL39" s="177">
        <f t="shared" si="36"/>
        <v>1276540.5563998842</v>
      </c>
      <c r="BM39" s="178">
        <f t="shared" si="37"/>
        <v>-11171.112041079279</v>
      </c>
      <c r="BN39" s="179">
        <f t="shared" si="38"/>
        <v>1265369.444358805</v>
      </c>
      <c r="BO39" s="81"/>
      <c r="BP39" s="83">
        <v>1180428.9697109538</v>
      </c>
      <c r="BQ39" s="87">
        <v>15.463392191348282</v>
      </c>
      <c r="BR39" s="84">
        <v>468.13432154160682</v>
      </c>
      <c r="BS39" s="87">
        <v>4.8607031620974649E-2</v>
      </c>
      <c r="BT39" s="84">
        <v>1180897.1040324953</v>
      </c>
      <c r="BU39" s="88">
        <v>13.736472920534331</v>
      </c>
      <c r="BV39" s="86">
        <v>12.55331231073437</v>
      </c>
      <c r="BW39" s="87">
        <v>5.5667062710844317E-5</v>
      </c>
      <c r="BX39" s="84">
        <v>139.7132044601538</v>
      </c>
      <c r="BY39" s="87">
        <v>1.1915736706736302E-3</v>
      </c>
      <c r="BZ39" s="84">
        <v>152.26651677088819</v>
      </c>
      <c r="CA39" s="88">
        <v>4.4423913306440165E-4</v>
      </c>
      <c r="CB39" s="177">
        <f t="shared" si="39"/>
        <v>1180441.5230232645</v>
      </c>
      <c r="CC39" s="178">
        <f t="shared" si="40"/>
        <v>607.84752600176057</v>
      </c>
      <c r="CD39" s="179">
        <f t="shared" si="41"/>
        <v>1181049.3705492662</v>
      </c>
      <c r="CE39" s="81"/>
      <c r="CF39" s="83">
        <v>589854.68587465794</v>
      </c>
      <c r="CG39" s="87">
        <f t="shared" si="42"/>
        <v>4.7025853520206802</v>
      </c>
      <c r="CH39" s="84">
        <v>2503.5586661091306</v>
      </c>
      <c r="CI39" s="87">
        <f t="shared" si="43"/>
        <v>0.13557666338725932</v>
      </c>
      <c r="CJ39" s="84">
        <v>592358.24454076705</v>
      </c>
      <c r="CK39" s="88">
        <f t="shared" si="44"/>
        <v>4.1165147850614119</v>
      </c>
      <c r="CL39" s="86">
        <v>321.11145812375531</v>
      </c>
      <c r="CM39" s="87">
        <f t="shared" si="45"/>
        <v>6.7697616463522454E-4</v>
      </c>
      <c r="CN39" s="84">
        <v>12611.499471695342</v>
      </c>
      <c r="CO39" s="87">
        <f t="shared" si="46"/>
        <v>7.7107200330741033E-2</v>
      </c>
      <c r="CP39" s="84">
        <v>12932.610929819099</v>
      </c>
      <c r="CQ39" s="88">
        <f t="shared" si="47"/>
        <v>2.0274045571836992E-2</v>
      </c>
      <c r="CR39" s="177">
        <f t="shared" si="48"/>
        <v>590175.79733278172</v>
      </c>
      <c r="CS39" s="178">
        <f t="shared" si="49"/>
        <v>15115.058137804474</v>
      </c>
      <c r="CT39" s="179">
        <f t="shared" si="50"/>
        <v>605290.85547058622</v>
      </c>
      <c r="CU39" s="81"/>
      <c r="CV39" s="86">
        <f t="shared" si="51"/>
        <v>4608330.3966529677</v>
      </c>
      <c r="CW39" s="87">
        <f t="shared" si="65"/>
        <v>7.0044890519431471</v>
      </c>
      <c r="CX39" s="87">
        <f t="shared" si="52"/>
        <v>5366.008489804396</v>
      </c>
      <c r="CY39" s="87">
        <f t="shared" si="53"/>
        <v>5.6377479405383443E-2</v>
      </c>
      <c r="CZ39" s="84">
        <f t="shared" si="54"/>
        <v>4613696.405142772</v>
      </c>
      <c r="DA39" s="88">
        <f t="shared" si="55"/>
        <v>6.1263464908527281</v>
      </c>
      <c r="DB39" s="86">
        <f t="shared" si="56"/>
        <v>964.3426125843107</v>
      </c>
      <c r="DC39" s="87">
        <f t="shared" si="57"/>
        <v>3.9923419500476748E-4</v>
      </c>
      <c r="DD39" s="84">
        <f t="shared" si="58"/>
        <v>12573.745960439854</v>
      </c>
      <c r="DE39" s="87">
        <f t="shared" si="59"/>
        <v>1.2180722759869892E-2</v>
      </c>
      <c r="DF39" s="84">
        <f t="shared" si="60"/>
        <v>13538.088573024164</v>
      </c>
      <c r="DG39" s="88">
        <f t="shared" si="61"/>
        <v>3.9266479161679108E-3</v>
      </c>
      <c r="DH39" s="224"/>
      <c r="DI39" s="237" t="s">
        <v>39</v>
      </c>
      <c r="DJ39" s="86">
        <f t="shared" si="62"/>
        <v>4613696.405142772</v>
      </c>
      <c r="DK39" s="84">
        <f t="shared" si="63"/>
        <v>13538.088573024164</v>
      </c>
      <c r="DL39" s="85">
        <f t="shared" si="64"/>
        <v>4627234.4937157966</v>
      </c>
      <c r="DM39"/>
    </row>
    <row r="40" spans="1:117" s="100" customFormat="1" ht="15.6">
      <c r="A40" s="73">
        <v>28</v>
      </c>
      <c r="B40" s="73" t="s">
        <v>40</v>
      </c>
      <c r="C40" s="82"/>
      <c r="D40" s="83">
        <v>42755730.659999989</v>
      </c>
      <c r="E40" s="87">
        <v>429.09776758563231</v>
      </c>
      <c r="F40" s="84">
        <v>96785.120000000024</v>
      </c>
      <c r="G40" s="87">
        <v>6.7592094420001416</v>
      </c>
      <c r="H40" s="84">
        <v>42852515.779999986</v>
      </c>
      <c r="I40" s="88">
        <v>376.03120200070185</v>
      </c>
      <c r="J40" s="86">
        <v>0</v>
      </c>
      <c r="K40" s="87">
        <v>0</v>
      </c>
      <c r="L40" s="84">
        <v>6135.75</v>
      </c>
      <c r="M40" s="87">
        <v>3.0799793187225796E-2</v>
      </c>
      <c r="N40" s="84">
        <v>6135.75</v>
      </c>
      <c r="O40" s="88">
        <v>1.374132733730779E-2</v>
      </c>
      <c r="P40" s="177">
        <f t="shared" si="27"/>
        <v>42755730.659999989</v>
      </c>
      <c r="Q40" s="178">
        <f t="shared" si="28"/>
        <v>102920.87000000002</v>
      </c>
      <c r="R40" s="179">
        <f t="shared" si="29"/>
        <v>42858651.529999986</v>
      </c>
      <c r="S40" s="79"/>
      <c r="T40" s="83">
        <v>61414046.804731421</v>
      </c>
      <c r="U40" s="87">
        <v>332.34507714016678</v>
      </c>
      <c r="V40" s="84">
        <v>1479314.1684667328</v>
      </c>
      <c r="W40" s="87">
        <v>54.563077916300266</v>
      </c>
      <c r="X40" s="84">
        <v>62893360.973198153</v>
      </c>
      <c r="Y40" s="88">
        <v>296.80399889193188</v>
      </c>
      <c r="Z40" s="86">
        <v>2222.9342756760161</v>
      </c>
      <c r="AA40" s="87">
        <v>2.6603647496347025E-3</v>
      </c>
      <c r="AB40" s="84">
        <v>6728.4138058036187</v>
      </c>
      <c r="AC40" s="87">
        <v>2.6303210318150829E-2</v>
      </c>
      <c r="AD40" s="84">
        <v>8951.3480814796349</v>
      </c>
      <c r="AE40" s="88">
        <v>8.2018844830701355E-3</v>
      </c>
      <c r="AF40" s="177">
        <f t="shared" si="30"/>
        <v>61416269.7390071</v>
      </c>
      <c r="AG40" s="178">
        <f t="shared" si="31"/>
        <v>1486042.5822725364</v>
      </c>
      <c r="AH40" s="179">
        <f t="shared" si="32"/>
        <v>62902312.321279638</v>
      </c>
      <c r="AI40" s="81"/>
      <c r="AJ40" s="83">
        <v>44448507.134231456</v>
      </c>
      <c r="AK40" s="87">
        <v>715.44589525055858</v>
      </c>
      <c r="AL40" s="84">
        <v>1577329.8527141793</v>
      </c>
      <c r="AM40" s="87">
        <v>159.90773040492491</v>
      </c>
      <c r="AN40" s="84">
        <v>46025836.986945637</v>
      </c>
      <c r="AO40" s="88">
        <v>639.32765188628628</v>
      </c>
      <c r="AP40" s="86">
        <v>334.72409984962212</v>
      </c>
      <c r="AQ40" s="87">
        <v>2.9457370399509119E-3</v>
      </c>
      <c r="AR40" s="84">
        <v>867.03690696556293</v>
      </c>
      <c r="AS40" s="87">
        <v>8.5011119311072837E-3</v>
      </c>
      <c r="AT40" s="84">
        <v>1201.7610068151851</v>
      </c>
      <c r="AU40" s="88">
        <v>5.5734877716696659E-3</v>
      </c>
      <c r="AV40" s="177">
        <f t="shared" si="33"/>
        <v>44448841.858331308</v>
      </c>
      <c r="AW40" s="178">
        <f t="shared" si="34"/>
        <v>1578196.8896211449</v>
      </c>
      <c r="AX40" s="179">
        <f t="shared" si="35"/>
        <v>46027038.747952454</v>
      </c>
      <c r="AY40" s="81"/>
      <c r="AZ40" s="83">
        <v>34610150.56919153</v>
      </c>
      <c r="BA40" s="87">
        <v>315.83215222287498</v>
      </c>
      <c r="BB40" s="84">
        <v>1319368.1230407069</v>
      </c>
      <c r="BC40" s="87">
        <v>83.567780785451404</v>
      </c>
      <c r="BD40" s="84">
        <v>35929518.692232236</v>
      </c>
      <c r="BE40" s="88">
        <v>286.58327770341253</v>
      </c>
      <c r="BF40" s="86">
        <v>84865.955189159329</v>
      </c>
      <c r="BG40" s="87">
        <v>0.16347632531385856</v>
      </c>
      <c r="BH40" s="84">
        <v>186869.31525192119</v>
      </c>
      <c r="BI40" s="87">
        <v>0.96101473516030433</v>
      </c>
      <c r="BJ40" s="84">
        <v>271735.2704410805</v>
      </c>
      <c r="BK40" s="88">
        <v>0.38080401360609839</v>
      </c>
      <c r="BL40" s="177">
        <f t="shared" si="36"/>
        <v>34695016.524380691</v>
      </c>
      <c r="BM40" s="178">
        <f t="shared" si="37"/>
        <v>1506237.4382926282</v>
      </c>
      <c r="BN40" s="179">
        <f t="shared" si="38"/>
        <v>36201253.962673321</v>
      </c>
      <c r="BO40" s="81"/>
      <c r="BP40" s="83">
        <v>47205660.456657358</v>
      </c>
      <c r="BQ40" s="87">
        <v>618.38506172180405</v>
      </c>
      <c r="BR40" s="84">
        <v>1308759.3349594767</v>
      </c>
      <c r="BS40" s="87">
        <v>135.89028501292458</v>
      </c>
      <c r="BT40" s="84">
        <v>48514419.791616835</v>
      </c>
      <c r="BU40" s="88">
        <v>564.33114404914431</v>
      </c>
      <c r="BV40" s="86">
        <v>4311.4773068291552</v>
      </c>
      <c r="BW40" s="87">
        <v>1.9119039794015951E-2</v>
      </c>
      <c r="BX40" s="84">
        <v>14223.693157745143</v>
      </c>
      <c r="BY40" s="87">
        <v>0.12130978121930852</v>
      </c>
      <c r="BZ40" s="84">
        <v>18535.170464574298</v>
      </c>
      <c r="CA40" s="88">
        <v>5.4076550991003267E-2</v>
      </c>
      <c r="CB40" s="177">
        <f t="shared" si="39"/>
        <v>47209971.933964185</v>
      </c>
      <c r="CC40" s="178">
        <f t="shared" si="40"/>
        <v>1322983.0281172218</v>
      </c>
      <c r="CD40" s="179">
        <f t="shared" si="41"/>
        <v>48532954.96208141</v>
      </c>
      <c r="CE40" s="81"/>
      <c r="CF40" s="83">
        <v>40444050.604332499</v>
      </c>
      <c r="CG40" s="87">
        <f t="shared" si="42"/>
        <v>322.43805890309091</v>
      </c>
      <c r="CH40" s="84">
        <v>77836.661155972935</v>
      </c>
      <c r="CI40" s="87">
        <f t="shared" si="43"/>
        <v>4.2151338219415644</v>
      </c>
      <c r="CJ40" s="84">
        <v>40521887.265488476</v>
      </c>
      <c r="CK40" s="88">
        <f t="shared" si="44"/>
        <v>281.60146260190186</v>
      </c>
      <c r="CL40" s="86">
        <v>0</v>
      </c>
      <c r="CM40" s="87">
        <f t="shared" si="45"/>
        <v>0</v>
      </c>
      <c r="CN40" s="84">
        <v>4051.2010940140344</v>
      </c>
      <c r="CO40" s="87">
        <f t="shared" si="46"/>
        <v>2.4769201714462358E-2</v>
      </c>
      <c r="CP40" s="84">
        <v>4051.2010940140344</v>
      </c>
      <c r="CQ40" s="88">
        <f t="shared" si="47"/>
        <v>6.3509399645926955E-3</v>
      </c>
      <c r="CR40" s="177">
        <f t="shared" si="48"/>
        <v>40444050.604332499</v>
      </c>
      <c r="CS40" s="178">
        <f t="shared" si="49"/>
        <v>81887.862249986967</v>
      </c>
      <c r="CT40" s="179">
        <f t="shared" si="50"/>
        <v>40525938.466582485</v>
      </c>
      <c r="CU40" s="81"/>
      <c r="CV40" s="86">
        <f t="shared" si="51"/>
        <v>270878146.22914428</v>
      </c>
      <c r="CW40" s="87">
        <f t="shared" si="65"/>
        <v>411.72460443607764</v>
      </c>
      <c r="CX40" s="87">
        <f t="shared" si="52"/>
        <v>5859393.2603370678</v>
      </c>
      <c r="CY40" s="87">
        <f t="shared" si="53"/>
        <v>61.56118155428733</v>
      </c>
      <c r="CZ40" s="84">
        <f t="shared" si="54"/>
        <v>276737539.48948133</v>
      </c>
      <c r="DA40" s="88">
        <f t="shared" si="55"/>
        <v>367.46892406028132</v>
      </c>
      <c r="DB40" s="86">
        <f t="shared" si="56"/>
        <v>91735.090871514127</v>
      </c>
      <c r="DC40" s="87">
        <f t="shared" si="57"/>
        <v>3.797798072993086E-2</v>
      </c>
      <c r="DD40" s="84">
        <f t="shared" si="58"/>
        <v>218875.41021644956</v>
      </c>
      <c r="DE40" s="87">
        <f t="shared" si="59"/>
        <v>0.21203392363639756</v>
      </c>
      <c r="DF40" s="84">
        <f t="shared" si="60"/>
        <v>310610.5010879637</v>
      </c>
      <c r="DG40" s="88">
        <f t="shared" si="61"/>
        <v>9.0090862551098938E-2</v>
      </c>
      <c r="DH40" s="224"/>
      <c r="DI40" s="237" t="s">
        <v>40</v>
      </c>
      <c r="DJ40" s="86">
        <f t="shared" si="62"/>
        <v>276737539.48948133</v>
      </c>
      <c r="DK40" s="84">
        <f t="shared" si="63"/>
        <v>310610.5010879637</v>
      </c>
      <c r="DL40" s="85">
        <f t="shared" si="64"/>
        <v>277048149.99056929</v>
      </c>
      <c r="DM40"/>
    </row>
    <row r="41" spans="1:117" s="100" customFormat="1" ht="15.6">
      <c r="A41" s="73">
        <v>29</v>
      </c>
      <c r="B41" s="73" t="s">
        <v>41</v>
      </c>
      <c r="C41" s="82"/>
      <c r="D41" s="83">
        <v>827439.8600000001</v>
      </c>
      <c r="E41" s="87">
        <v>8.3042107164721362</v>
      </c>
      <c r="F41" s="84">
        <v>24646.6</v>
      </c>
      <c r="G41" s="87">
        <v>1.7212514840421815</v>
      </c>
      <c r="H41" s="84">
        <v>852086.46000000008</v>
      </c>
      <c r="I41" s="88">
        <v>7.4770661635661639</v>
      </c>
      <c r="J41" s="86">
        <v>84246.650000000023</v>
      </c>
      <c r="K41" s="87">
        <v>0.34066028046452956</v>
      </c>
      <c r="L41" s="84">
        <v>63039.92</v>
      </c>
      <c r="M41" s="87">
        <v>0.31644322186191731</v>
      </c>
      <c r="N41" s="84">
        <v>147286.57</v>
      </c>
      <c r="O41" s="88">
        <v>0.32985584007811558</v>
      </c>
      <c r="P41" s="177">
        <f t="shared" si="27"/>
        <v>911686.51000000013</v>
      </c>
      <c r="Q41" s="178">
        <f t="shared" si="28"/>
        <v>87686.51999999999</v>
      </c>
      <c r="R41" s="179">
        <f t="shared" si="29"/>
        <v>999373.03000000014</v>
      </c>
      <c r="S41" s="79"/>
      <c r="T41" s="83">
        <v>1022303.9736330598</v>
      </c>
      <c r="U41" s="87">
        <v>5.5322472732997445</v>
      </c>
      <c r="V41" s="84">
        <v>42629.742815480233</v>
      </c>
      <c r="W41" s="87">
        <v>1.5723569937843107</v>
      </c>
      <c r="X41" s="84">
        <v>1064933.7164485401</v>
      </c>
      <c r="Y41" s="88">
        <v>5.025595399989335</v>
      </c>
      <c r="Z41" s="86">
        <v>132467.90589360415</v>
      </c>
      <c r="AA41" s="87">
        <v>0.15853502784741547</v>
      </c>
      <c r="AB41" s="84">
        <v>72827.538255491236</v>
      </c>
      <c r="AC41" s="87">
        <v>0.28470277111004305</v>
      </c>
      <c r="AD41" s="84">
        <v>205295.44414909539</v>
      </c>
      <c r="AE41" s="88">
        <v>0.18810680832480012</v>
      </c>
      <c r="AF41" s="177">
        <f t="shared" si="30"/>
        <v>1154771.879526664</v>
      </c>
      <c r="AG41" s="178">
        <f t="shared" si="31"/>
        <v>115457.28107097147</v>
      </c>
      <c r="AH41" s="179">
        <f t="shared" si="32"/>
        <v>1270229.1605976354</v>
      </c>
      <c r="AI41" s="81"/>
      <c r="AJ41" s="83">
        <v>936923.7603677169</v>
      </c>
      <c r="AK41" s="87">
        <v>15.080782274497672</v>
      </c>
      <c r="AL41" s="84">
        <v>14626.312429927722</v>
      </c>
      <c r="AM41" s="87">
        <v>1.4827972860835079</v>
      </c>
      <c r="AN41" s="84">
        <v>951550.07279764465</v>
      </c>
      <c r="AO41" s="88">
        <v>13.21762543648018</v>
      </c>
      <c r="AP41" s="86">
        <v>45242.589618835998</v>
      </c>
      <c r="AQ41" s="87">
        <v>0.39815708544254158</v>
      </c>
      <c r="AR41" s="84">
        <v>28850.307267697593</v>
      </c>
      <c r="AS41" s="87">
        <v>0.28287110889880079</v>
      </c>
      <c r="AT41" s="84">
        <v>74092.896886533592</v>
      </c>
      <c r="AU41" s="88">
        <v>0.34362560644155066</v>
      </c>
      <c r="AV41" s="177">
        <f t="shared" si="33"/>
        <v>982166.34998655284</v>
      </c>
      <c r="AW41" s="178">
        <f t="shared" si="34"/>
        <v>43476.619697625312</v>
      </c>
      <c r="AX41" s="179">
        <f t="shared" si="35"/>
        <v>1025642.9696841781</v>
      </c>
      <c r="AY41" s="81"/>
      <c r="AZ41" s="83">
        <v>480830.6069881281</v>
      </c>
      <c r="BA41" s="87">
        <v>4.3877811266984974</v>
      </c>
      <c r="BB41" s="84">
        <v>12757.24292976622</v>
      </c>
      <c r="BC41" s="87">
        <v>0.80803413540449831</v>
      </c>
      <c r="BD41" s="84">
        <v>493587.84991789435</v>
      </c>
      <c r="BE41" s="88">
        <v>3.9369863280309345</v>
      </c>
      <c r="BF41" s="86">
        <v>315390.30151169503</v>
      </c>
      <c r="BG41" s="87">
        <v>0.60753275463454459</v>
      </c>
      <c r="BH41" s="84">
        <v>68014.451191613014</v>
      </c>
      <c r="BI41" s="87">
        <v>0.34977861245365399</v>
      </c>
      <c r="BJ41" s="84">
        <v>383404.75270330801</v>
      </c>
      <c r="BK41" s="88">
        <v>0.53729524484651126</v>
      </c>
      <c r="BL41" s="177">
        <f t="shared" si="36"/>
        <v>796220.90849982318</v>
      </c>
      <c r="BM41" s="178">
        <f t="shared" si="37"/>
        <v>80771.694121379231</v>
      </c>
      <c r="BN41" s="179">
        <f t="shared" si="38"/>
        <v>876992.60262120236</v>
      </c>
      <c r="BO41" s="81"/>
      <c r="BP41" s="83">
        <v>436571.25151539262</v>
      </c>
      <c r="BQ41" s="87">
        <v>5.7189993255615574</v>
      </c>
      <c r="BR41" s="84">
        <v>16034.514695929582</v>
      </c>
      <c r="BS41" s="87">
        <v>1.664885753912323</v>
      </c>
      <c r="BT41" s="84">
        <v>452605.76621132222</v>
      </c>
      <c r="BU41" s="88">
        <v>5.2648167482240158</v>
      </c>
      <c r="BV41" s="86">
        <v>67728.627899629966</v>
      </c>
      <c r="BW41" s="87">
        <v>0.30033935930871308</v>
      </c>
      <c r="BX41" s="84">
        <v>29678.440213998205</v>
      </c>
      <c r="BY41" s="87">
        <v>0.25311886648299975</v>
      </c>
      <c r="BZ41" s="84">
        <v>97407.068113628164</v>
      </c>
      <c r="CA41" s="88">
        <v>0.28418612581946495</v>
      </c>
      <c r="CB41" s="177">
        <f t="shared" si="39"/>
        <v>504299.87941502256</v>
      </c>
      <c r="CC41" s="178">
        <f t="shared" si="40"/>
        <v>45712.954909927787</v>
      </c>
      <c r="CD41" s="179">
        <f t="shared" si="41"/>
        <v>550012.83432495035</v>
      </c>
      <c r="CE41" s="81"/>
      <c r="CF41" s="83">
        <v>133581.79544150794</v>
      </c>
      <c r="CG41" s="87">
        <f t="shared" si="42"/>
        <v>1.0649738140307732</v>
      </c>
      <c r="CH41" s="84">
        <v>0</v>
      </c>
      <c r="CI41" s="87">
        <f t="shared" si="43"/>
        <v>0</v>
      </c>
      <c r="CJ41" s="84">
        <v>133581.79544150794</v>
      </c>
      <c r="CK41" s="88">
        <f t="shared" si="44"/>
        <v>0.92830890937683597</v>
      </c>
      <c r="CL41" s="86">
        <v>0</v>
      </c>
      <c r="CM41" s="87">
        <f t="shared" si="45"/>
        <v>0</v>
      </c>
      <c r="CN41" s="84">
        <v>10.299660552267859</v>
      </c>
      <c r="CO41" s="87">
        <f t="shared" si="46"/>
        <v>6.2972526885067429E-5</v>
      </c>
      <c r="CP41" s="84">
        <v>10.299660552267859</v>
      </c>
      <c r="CQ41" s="88">
        <f t="shared" si="47"/>
        <v>1.6146452448334133E-5</v>
      </c>
      <c r="CR41" s="177">
        <f t="shared" si="48"/>
        <v>133581.79544150794</v>
      </c>
      <c r="CS41" s="178">
        <f t="shared" si="49"/>
        <v>10.299660552267859</v>
      </c>
      <c r="CT41" s="179">
        <f t="shared" si="50"/>
        <v>133592.09510206021</v>
      </c>
      <c r="CU41" s="81"/>
      <c r="CV41" s="86">
        <f t="shared" si="51"/>
        <v>3837651.2479458055</v>
      </c>
      <c r="CW41" s="87">
        <f t="shared" si="65"/>
        <v>5.8330857029990462</v>
      </c>
      <c r="CX41" s="87">
        <f t="shared" si="52"/>
        <v>110694.41287110375</v>
      </c>
      <c r="CY41" s="87">
        <f t="shared" si="53"/>
        <v>1.1630007656136137</v>
      </c>
      <c r="CZ41" s="84">
        <f t="shared" si="54"/>
        <v>3948345.6608169093</v>
      </c>
      <c r="DA41" s="88">
        <f t="shared" si="55"/>
        <v>5.2428533348783999</v>
      </c>
      <c r="DB41" s="86">
        <f t="shared" si="56"/>
        <v>645076.07492376515</v>
      </c>
      <c r="DC41" s="87">
        <f t="shared" si="57"/>
        <v>0.26705905570102401</v>
      </c>
      <c r="DD41" s="84">
        <f t="shared" si="58"/>
        <v>262420.95658935234</v>
      </c>
      <c r="DE41" s="87">
        <f t="shared" si="59"/>
        <v>0.25421834739238952</v>
      </c>
      <c r="DF41" s="84">
        <f t="shared" si="60"/>
        <v>907497.03151311749</v>
      </c>
      <c r="DG41" s="88">
        <f t="shared" si="61"/>
        <v>0.26321450834794941</v>
      </c>
      <c r="DH41" s="224"/>
      <c r="DI41" s="237" t="s">
        <v>41</v>
      </c>
      <c r="DJ41" s="86">
        <f t="shared" si="62"/>
        <v>3948345.6608169093</v>
      </c>
      <c r="DK41" s="84">
        <f t="shared" si="63"/>
        <v>907497.03151311749</v>
      </c>
      <c r="DL41" s="85">
        <f t="shared" si="64"/>
        <v>4855842.692330027</v>
      </c>
      <c r="DM41"/>
    </row>
    <row r="42" spans="1:117" s="100" customFormat="1" ht="15.6">
      <c r="A42" s="73">
        <v>30</v>
      </c>
      <c r="B42" s="73" t="s">
        <v>42</v>
      </c>
      <c r="C42" s="82"/>
      <c r="D42" s="83">
        <v>893440.76999999979</v>
      </c>
      <c r="E42" s="87">
        <v>8.9665977860519241</v>
      </c>
      <c r="F42" s="84">
        <v>316633.19000000006</v>
      </c>
      <c r="G42" s="87">
        <v>22.112800474893504</v>
      </c>
      <c r="H42" s="84">
        <v>1210073.96</v>
      </c>
      <c r="I42" s="88">
        <v>10.618409617409617</v>
      </c>
      <c r="J42" s="86">
        <v>1415846.8599999999</v>
      </c>
      <c r="K42" s="87">
        <v>5.7251272118526177</v>
      </c>
      <c r="L42" s="84">
        <v>2268674.5200000005</v>
      </c>
      <c r="M42" s="87">
        <v>11.388127942815267</v>
      </c>
      <c r="N42" s="84">
        <v>3684521.3800000004</v>
      </c>
      <c r="O42" s="88">
        <v>8.2516749156808924</v>
      </c>
      <c r="P42" s="177">
        <f t="shared" si="27"/>
        <v>2309287.63</v>
      </c>
      <c r="Q42" s="178">
        <f t="shared" si="28"/>
        <v>2585307.7100000004</v>
      </c>
      <c r="R42" s="179">
        <f t="shared" si="29"/>
        <v>4894595.34</v>
      </c>
      <c r="S42" s="79"/>
      <c r="T42" s="83">
        <v>1349325.4428694826</v>
      </c>
      <c r="U42" s="87">
        <v>7.301939730880906</v>
      </c>
      <c r="V42" s="84">
        <v>793001.17075106979</v>
      </c>
      <c r="W42" s="87">
        <v>29.24908419707398</v>
      </c>
      <c r="X42" s="84">
        <v>2142326.6136205522</v>
      </c>
      <c r="Y42" s="88">
        <v>10.109987700071505</v>
      </c>
      <c r="Z42" s="86">
        <v>3506497.8801669274</v>
      </c>
      <c r="AA42" s="87">
        <v>4.1965088474008052</v>
      </c>
      <c r="AB42" s="84">
        <v>3447036.119279847</v>
      </c>
      <c r="AC42" s="87">
        <v>13.475407226213427</v>
      </c>
      <c r="AD42" s="84">
        <v>6953533.9994467739</v>
      </c>
      <c r="AE42" s="88">
        <v>6.3713400588859521</v>
      </c>
      <c r="AF42" s="177">
        <f t="shared" si="30"/>
        <v>4855823.3230364099</v>
      </c>
      <c r="AG42" s="178">
        <f t="shared" si="31"/>
        <v>4240037.2900309172</v>
      </c>
      <c r="AH42" s="179">
        <f t="shared" si="32"/>
        <v>9095860.6130673271</v>
      </c>
      <c r="AI42" s="81"/>
      <c r="AJ42" s="83">
        <v>797686.70633466449</v>
      </c>
      <c r="AK42" s="87">
        <v>12.839614118413323</v>
      </c>
      <c r="AL42" s="84">
        <v>479254.81848386233</v>
      </c>
      <c r="AM42" s="87">
        <v>48.586254915233404</v>
      </c>
      <c r="AN42" s="84">
        <v>1276941.5248185268</v>
      </c>
      <c r="AO42" s="88">
        <v>17.737516145331039</v>
      </c>
      <c r="AP42" s="86">
        <v>1326950.579993288</v>
      </c>
      <c r="AQ42" s="87">
        <v>11.677819061808396</v>
      </c>
      <c r="AR42" s="84">
        <v>3234661.1278507151</v>
      </c>
      <c r="AS42" s="87">
        <v>31.715162395218353</v>
      </c>
      <c r="AT42" s="84">
        <v>4561611.7078440031</v>
      </c>
      <c r="AU42" s="88">
        <v>21.155693127496871</v>
      </c>
      <c r="AV42" s="177">
        <f t="shared" si="33"/>
        <v>2124637.2863279525</v>
      </c>
      <c r="AW42" s="178">
        <f t="shared" si="34"/>
        <v>3713915.9463345772</v>
      </c>
      <c r="AX42" s="179">
        <f t="shared" si="35"/>
        <v>5838553.2326625297</v>
      </c>
      <c r="AY42" s="81"/>
      <c r="AZ42" s="83">
        <v>1446222.4474471381</v>
      </c>
      <c r="BA42" s="87">
        <v>13.197386912753123</v>
      </c>
      <c r="BB42" s="84">
        <v>437395.03175194451</v>
      </c>
      <c r="BC42" s="87">
        <v>27.704271076256937</v>
      </c>
      <c r="BD42" s="84">
        <v>1883617.4791990826</v>
      </c>
      <c r="BE42" s="88">
        <v>15.024227731862638</v>
      </c>
      <c r="BF42" s="86">
        <v>3639687.5832330612</v>
      </c>
      <c r="BG42" s="87">
        <v>7.0110888408809711</v>
      </c>
      <c r="BH42" s="84">
        <v>2836049.3994210986</v>
      </c>
      <c r="BI42" s="87">
        <v>14.584980197588576</v>
      </c>
      <c r="BJ42" s="84">
        <v>6475736.9826541599</v>
      </c>
      <c r="BK42" s="88">
        <v>9.0749597210894315</v>
      </c>
      <c r="BL42" s="177">
        <f t="shared" si="36"/>
        <v>5085910.0306801992</v>
      </c>
      <c r="BM42" s="178">
        <f t="shared" si="37"/>
        <v>3273444.4311730433</v>
      </c>
      <c r="BN42" s="179">
        <f t="shared" si="38"/>
        <v>8359354.4618532425</v>
      </c>
      <c r="BO42" s="81"/>
      <c r="BP42" s="83">
        <v>498725.88720180688</v>
      </c>
      <c r="BQ42" s="87">
        <v>6.5332130841113338</v>
      </c>
      <c r="BR42" s="84">
        <v>285654.23904753634</v>
      </c>
      <c r="BS42" s="87">
        <v>29.659873226823418</v>
      </c>
      <c r="BT42" s="84">
        <v>784380.12624934316</v>
      </c>
      <c r="BU42" s="88">
        <v>9.1240941542125338</v>
      </c>
      <c r="BV42" s="86">
        <v>1579838.8820973712</v>
      </c>
      <c r="BW42" s="87">
        <v>7.0057199204342711</v>
      </c>
      <c r="BX42" s="84">
        <v>1211380.8507696246</v>
      </c>
      <c r="BY42" s="87">
        <v>10.331518287857882</v>
      </c>
      <c r="BZ42" s="84">
        <v>2791219.732866996</v>
      </c>
      <c r="CA42" s="88">
        <v>8.1434123576021449</v>
      </c>
      <c r="CB42" s="177">
        <f t="shared" si="39"/>
        <v>2078564.7692991779</v>
      </c>
      <c r="CC42" s="178">
        <f t="shared" si="40"/>
        <v>1497035.089817161</v>
      </c>
      <c r="CD42" s="179">
        <f t="shared" si="41"/>
        <v>3575599.8591163391</v>
      </c>
      <c r="CE42" s="81"/>
      <c r="CF42" s="83">
        <v>2251560.9472871618</v>
      </c>
      <c r="CG42" s="87">
        <f t="shared" si="42"/>
        <v>17.950450820262468</v>
      </c>
      <c r="CH42" s="84">
        <v>1049994.9700795044</v>
      </c>
      <c r="CI42" s="87">
        <f t="shared" si="43"/>
        <v>56.860986140989084</v>
      </c>
      <c r="CJ42" s="84">
        <v>3301555.9173666663</v>
      </c>
      <c r="CK42" s="88">
        <f t="shared" si="44"/>
        <v>22.94372345249181</v>
      </c>
      <c r="CL42" s="86">
        <v>5395646.6888005054</v>
      </c>
      <c r="CM42" s="87">
        <f t="shared" si="45"/>
        <v>11.375253385393576</v>
      </c>
      <c r="CN42" s="84">
        <v>4073193.9204374808</v>
      </c>
      <c r="CO42" s="87">
        <f t="shared" si="46"/>
        <v>24.903666714177728</v>
      </c>
      <c r="CP42" s="84">
        <v>9468840.6092379857</v>
      </c>
      <c r="CQ42" s="88">
        <f t="shared" si="47"/>
        <v>14.844002271924603</v>
      </c>
      <c r="CR42" s="177">
        <f t="shared" si="48"/>
        <v>7647207.6360876672</v>
      </c>
      <c r="CS42" s="178">
        <f t="shared" si="49"/>
        <v>5123188.8905169852</v>
      </c>
      <c r="CT42" s="179">
        <f t="shared" si="50"/>
        <v>12770396.526604652</v>
      </c>
      <c r="CU42" s="81"/>
      <c r="CV42" s="86">
        <f t="shared" si="51"/>
        <v>7236962.2011402529</v>
      </c>
      <c r="CW42" s="87">
        <f t="shared" si="65"/>
        <v>10.999910627942462</v>
      </c>
      <c r="CX42" s="87">
        <f t="shared" si="52"/>
        <v>3361933.4201139174</v>
      </c>
      <c r="CY42" s="87">
        <f t="shared" si="53"/>
        <v>35.321847238011323</v>
      </c>
      <c r="CZ42" s="84">
        <f t="shared" si="54"/>
        <v>10598895.62125417</v>
      </c>
      <c r="DA42" s="88">
        <f t="shared" si="55"/>
        <v>14.073857769186155</v>
      </c>
      <c r="DB42" s="86">
        <f t="shared" si="56"/>
        <v>16864468.474291153</v>
      </c>
      <c r="DC42" s="87">
        <f t="shared" si="57"/>
        <v>6.9818261763562424</v>
      </c>
      <c r="DD42" s="84">
        <f t="shared" si="58"/>
        <v>17070995.937758766</v>
      </c>
      <c r="DE42" s="87">
        <f t="shared" si="59"/>
        <v>16.537400183439896</v>
      </c>
      <c r="DF42" s="84">
        <f t="shared" si="60"/>
        <v>33935464.412049919</v>
      </c>
      <c r="DG42" s="88">
        <f t="shared" si="61"/>
        <v>9.84279426885149</v>
      </c>
      <c r="DH42" s="224"/>
      <c r="DI42" s="237" t="s">
        <v>42</v>
      </c>
      <c r="DJ42" s="86">
        <f t="shared" si="62"/>
        <v>10598895.62125417</v>
      </c>
      <c r="DK42" s="84">
        <f t="shared" si="63"/>
        <v>33935464.412049919</v>
      </c>
      <c r="DL42" s="85">
        <f t="shared" si="64"/>
        <v>44534360.033304088</v>
      </c>
      <c r="DM42"/>
    </row>
    <row r="43" spans="1:117" s="100" customFormat="1" ht="15.6">
      <c r="A43" s="73">
        <v>31</v>
      </c>
      <c r="B43" s="73" t="s">
        <v>43</v>
      </c>
      <c r="C43" s="82"/>
      <c r="D43" s="83">
        <v>332.83999999999992</v>
      </c>
      <c r="E43" s="87">
        <v>3.3403920073062287E-3</v>
      </c>
      <c r="F43" s="84">
        <v>1356.9</v>
      </c>
      <c r="G43" s="87">
        <v>9.4762204064529648E-2</v>
      </c>
      <c r="H43" s="84">
        <v>1689.74</v>
      </c>
      <c r="I43" s="88">
        <v>1.4827483327483328E-2</v>
      </c>
      <c r="J43" s="86">
        <v>18079.82</v>
      </c>
      <c r="K43" s="87">
        <v>7.310767314721961E-2</v>
      </c>
      <c r="L43" s="84">
        <v>6912.7</v>
      </c>
      <c r="M43" s="87">
        <v>3.4699870491029745E-2</v>
      </c>
      <c r="N43" s="84">
        <v>24992.52</v>
      </c>
      <c r="O43" s="88">
        <v>5.5972032482453117E-2</v>
      </c>
      <c r="P43" s="177">
        <f t="shared" si="27"/>
        <v>18412.66</v>
      </c>
      <c r="Q43" s="178">
        <f t="shared" si="28"/>
        <v>8269.6</v>
      </c>
      <c r="R43" s="179">
        <f t="shared" si="29"/>
        <v>26682.260000000002</v>
      </c>
      <c r="S43" s="79"/>
      <c r="T43" s="83">
        <v>24722.467492392978</v>
      </c>
      <c r="U43" s="87">
        <v>0.13378682554463434</v>
      </c>
      <c r="V43" s="84">
        <v>33793.935537704274</v>
      </c>
      <c r="W43" s="87">
        <v>1.2464567548577852</v>
      </c>
      <c r="X43" s="84">
        <v>58516.403030097252</v>
      </c>
      <c r="Y43" s="88">
        <v>0.276148422525966</v>
      </c>
      <c r="Z43" s="86">
        <v>628363.79314971378</v>
      </c>
      <c r="AA43" s="87">
        <v>0.75201363510123431</v>
      </c>
      <c r="AB43" s="84">
        <v>339354.91607421648</v>
      </c>
      <c r="AC43" s="87">
        <v>1.3266312072392572</v>
      </c>
      <c r="AD43" s="84">
        <v>967718.70922393026</v>
      </c>
      <c r="AE43" s="88">
        <v>0.88669516512069635</v>
      </c>
      <c r="AF43" s="177">
        <f t="shared" si="30"/>
        <v>653086.26064210676</v>
      </c>
      <c r="AG43" s="178">
        <f t="shared" si="31"/>
        <v>373148.85161192075</v>
      </c>
      <c r="AH43" s="179">
        <f t="shared" si="32"/>
        <v>1026235.1122540275</v>
      </c>
      <c r="AI43" s="81"/>
      <c r="AJ43" s="83">
        <v>9984.2588657863234</v>
      </c>
      <c r="AK43" s="87">
        <v>0.16070724267687678</v>
      </c>
      <c r="AL43" s="84">
        <v>3308.3177227588812</v>
      </c>
      <c r="AM43" s="87">
        <v>0.3353931186900731</v>
      </c>
      <c r="AN43" s="84">
        <v>13292.576588545206</v>
      </c>
      <c r="AO43" s="88">
        <v>0.18464219956029512</v>
      </c>
      <c r="AP43" s="86">
        <v>277207.56991413736</v>
      </c>
      <c r="AQ43" s="87">
        <v>2.4395632307853328</v>
      </c>
      <c r="AR43" s="84">
        <v>41972.535886505604</v>
      </c>
      <c r="AS43" s="87">
        <v>0.41153176149371617</v>
      </c>
      <c r="AT43" s="84">
        <v>319180.10580064298</v>
      </c>
      <c r="AU43" s="88">
        <v>1.4802830234561708</v>
      </c>
      <c r="AV43" s="177">
        <f t="shared" si="33"/>
        <v>287191.82877992367</v>
      </c>
      <c r="AW43" s="178">
        <f t="shared" si="34"/>
        <v>45280.853609264486</v>
      </c>
      <c r="AX43" s="179">
        <f t="shared" si="35"/>
        <v>332472.68238918815</v>
      </c>
      <c r="AY43" s="81"/>
      <c r="AZ43" s="83">
        <v>44100.745286321202</v>
      </c>
      <c r="BA43" s="87">
        <v>0.40243781287707331</v>
      </c>
      <c r="BB43" s="84">
        <v>15411.932738913067</v>
      </c>
      <c r="BC43" s="87">
        <v>0.97618018361496495</v>
      </c>
      <c r="BD43" s="84">
        <v>59512.678025234272</v>
      </c>
      <c r="BE43" s="88">
        <v>0.4746887504804444</v>
      </c>
      <c r="BF43" s="86">
        <v>806379.25099582179</v>
      </c>
      <c r="BG43" s="87">
        <v>1.5533191898720016</v>
      </c>
      <c r="BH43" s="84">
        <v>273427.0532548466</v>
      </c>
      <c r="BI43" s="87">
        <v>1.4061560979935541</v>
      </c>
      <c r="BJ43" s="84">
        <v>1079806.3042506683</v>
      </c>
      <c r="BK43" s="88">
        <v>1.5132175293563164</v>
      </c>
      <c r="BL43" s="177">
        <f t="shared" si="36"/>
        <v>850479.99628214294</v>
      </c>
      <c r="BM43" s="178">
        <f t="shared" si="37"/>
        <v>288838.98599375965</v>
      </c>
      <c r="BN43" s="179">
        <f t="shared" si="38"/>
        <v>1139318.9822759025</v>
      </c>
      <c r="BO43" s="81"/>
      <c r="BP43" s="83">
        <v>42417.417364525754</v>
      </c>
      <c r="BQ43" s="87">
        <v>0.55565999927329801</v>
      </c>
      <c r="BR43" s="84">
        <v>7468.6816743973523</v>
      </c>
      <c r="BS43" s="87">
        <v>0.77548350891884044</v>
      </c>
      <c r="BT43" s="84">
        <v>49886.099038923108</v>
      </c>
      <c r="BU43" s="88">
        <v>0.58028683974180051</v>
      </c>
      <c r="BV43" s="86">
        <v>425817.70939380414</v>
      </c>
      <c r="BW43" s="87">
        <v>1.8882682550599499</v>
      </c>
      <c r="BX43" s="84">
        <v>95938.765290092968</v>
      </c>
      <c r="BY43" s="87">
        <v>0.81823409002987579</v>
      </c>
      <c r="BZ43" s="84">
        <v>521756.4746838971</v>
      </c>
      <c r="CA43" s="88">
        <v>1.5222298959729521</v>
      </c>
      <c r="CB43" s="177">
        <f t="shared" si="39"/>
        <v>468235.12675832992</v>
      </c>
      <c r="CC43" s="178">
        <f t="shared" si="40"/>
        <v>103407.44696449031</v>
      </c>
      <c r="CD43" s="179">
        <f t="shared" si="41"/>
        <v>571642.57372282026</v>
      </c>
      <c r="CE43" s="81"/>
      <c r="CF43" s="83">
        <v>11263.157468065607</v>
      </c>
      <c r="CG43" s="87">
        <f t="shared" si="42"/>
        <v>8.9794928471726571E-2</v>
      </c>
      <c r="CH43" s="84">
        <v>2081.8844277198182</v>
      </c>
      <c r="CI43" s="87">
        <f t="shared" si="43"/>
        <v>0.11274149397377982</v>
      </c>
      <c r="CJ43" s="84">
        <v>13345.041895785425</v>
      </c>
      <c r="CK43" s="88">
        <f t="shared" si="44"/>
        <v>9.2739592598822959E-2</v>
      </c>
      <c r="CL43" s="86">
        <v>363706.30310985778</v>
      </c>
      <c r="CM43" s="87">
        <f t="shared" si="45"/>
        <v>0.76677580915868582</v>
      </c>
      <c r="CN43" s="84">
        <v>98048.12090082631</v>
      </c>
      <c r="CO43" s="87">
        <f t="shared" si="46"/>
        <v>0.59947004060227138</v>
      </c>
      <c r="CP43" s="84">
        <v>461754.42401068407</v>
      </c>
      <c r="CQ43" s="88">
        <f t="shared" si="47"/>
        <v>0.72387782221179842</v>
      </c>
      <c r="CR43" s="177">
        <f t="shared" si="48"/>
        <v>374969.4605779234</v>
      </c>
      <c r="CS43" s="178">
        <f t="shared" si="49"/>
        <v>100130.00532854613</v>
      </c>
      <c r="CT43" s="179">
        <f t="shared" si="50"/>
        <v>475099.4659064695</v>
      </c>
      <c r="CU43" s="81"/>
      <c r="CV43" s="86">
        <f t="shared" si="51"/>
        <v>132820.88647709187</v>
      </c>
      <c r="CW43" s="87">
        <f t="shared" si="65"/>
        <v>0.20188275690342899</v>
      </c>
      <c r="CX43" s="87">
        <f t="shared" si="52"/>
        <v>63421.652101493397</v>
      </c>
      <c r="CY43" s="87">
        <f t="shared" si="53"/>
        <v>0.6663338106902017</v>
      </c>
      <c r="CZ43" s="84">
        <f t="shared" si="54"/>
        <v>196242.53857858526</v>
      </c>
      <c r="DA43" s="88">
        <f t="shared" si="55"/>
        <v>0.26058276965012894</v>
      </c>
      <c r="DB43" s="86">
        <f t="shared" si="56"/>
        <v>2519554.4465633347</v>
      </c>
      <c r="DC43" s="87">
        <f t="shared" si="57"/>
        <v>1.0430860133295747</v>
      </c>
      <c r="DD43" s="84">
        <f t="shared" si="58"/>
        <v>855654.09140648786</v>
      </c>
      <c r="DE43" s="87">
        <f t="shared" si="59"/>
        <v>0.82890852881571986</v>
      </c>
      <c r="DF43" s="84">
        <f t="shared" si="60"/>
        <v>3375208.5379698225</v>
      </c>
      <c r="DG43" s="88">
        <f t="shared" si="61"/>
        <v>0.97896061920141542</v>
      </c>
      <c r="DH43" s="224"/>
      <c r="DI43" s="237" t="s">
        <v>43</v>
      </c>
      <c r="DJ43" s="86">
        <f t="shared" si="62"/>
        <v>196242.53857858526</v>
      </c>
      <c r="DK43" s="84">
        <f t="shared" si="63"/>
        <v>3375208.5379698225</v>
      </c>
      <c r="DL43" s="85">
        <f t="shared" si="64"/>
        <v>3571451.0765484078</v>
      </c>
      <c r="DM43"/>
    </row>
    <row r="44" spans="1:117" s="100" customFormat="1" ht="15.6">
      <c r="A44" s="73">
        <v>32</v>
      </c>
      <c r="B44" s="73" t="s">
        <v>44</v>
      </c>
      <c r="C44" s="82"/>
      <c r="D44" s="83">
        <v>10471047.140000002</v>
      </c>
      <c r="E44" s="87">
        <v>105.08773637358118</v>
      </c>
      <c r="F44" s="84">
        <v>2838208.3</v>
      </c>
      <c r="G44" s="87">
        <v>198.21274530344297</v>
      </c>
      <c r="H44" s="84">
        <v>13309255.440000001</v>
      </c>
      <c r="I44" s="88">
        <v>116.78883327483328</v>
      </c>
      <c r="J44" s="86">
        <v>3821510.8699999996</v>
      </c>
      <c r="K44" s="87">
        <v>15.452685237602301</v>
      </c>
      <c r="L44" s="84">
        <v>11292768.730000002</v>
      </c>
      <c r="M44" s="87">
        <v>56.686622074753792</v>
      </c>
      <c r="N44" s="84">
        <v>15114279.600000001</v>
      </c>
      <c r="O44" s="88">
        <v>33.849205631127973</v>
      </c>
      <c r="P44" s="177">
        <f t="shared" si="27"/>
        <v>14292558.010000002</v>
      </c>
      <c r="Q44" s="178">
        <f t="shared" si="28"/>
        <v>14130977.030000001</v>
      </c>
      <c r="R44" s="179">
        <f t="shared" si="29"/>
        <v>28423535.040000003</v>
      </c>
      <c r="S44" s="79"/>
      <c r="T44" s="83">
        <v>10037873.194237338</v>
      </c>
      <c r="U44" s="87">
        <v>54.320435057293892</v>
      </c>
      <c r="V44" s="84">
        <v>4394385.4013420995</v>
      </c>
      <c r="W44" s="87">
        <v>162.08267192911256</v>
      </c>
      <c r="X44" s="84">
        <v>14432258.595579438</v>
      </c>
      <c r="Y44" s="88">
        <v>68.108175456481945</v>
      </c>
      <c r="Z44" s="86">
        <v>7376008.5872724783</v>
      </c>
      <c r="AA44" s="87">
        <v>8.8274644254225887</v>
      </c>
      <c r="AB44" s="84">
        <v>12736667.097262351</v>
      </c>
      <c r="AC44" s="87">
        <v>49.791116165089996</v>
      </c>
      <c r="AD44" s="84">
        <v>20112675.684534829</v>
      </c>
      <c r="AE44" s="88">
        <v>18.428714994483876</v>
      </c>
      <c r="AF44" s="177">
        <f t="shared" si="30"/>
        <v>17413881.781509817</v>
      </c>
      <c r="AG44" s="178">
        <f t="shared" si="31"/>
        <v>17131052.49860445</v>
      </c>
      <c r="AH44" s="179">
        <f t="shared" si="32"/>
        <v>34544934.280114263</v>
      </c>
      <c r="AI44" s="81"/>
      <c r="AJ44" s="83">
        <v>1592391.8543552645</v>
      </c>
      <c r="AK44" s="87">
        <v>25.631236891452421</v>
      </c>
      <c r="AL44" s="84">
        <v>1364611.6957080439</v>
      </c>
      <c r="AM44" s="87">
        <v>138.34262932968815</v>
      </c>
      <c r="AN44" s="84">
        <v>2957003.5500633083</v>
      </c>
      <c r="AO44" s="88">
        <v>41.074628079389207</v>
      </c>
      <c r="AP44" s="86">
        <v>1310112.2619962385</v>
      </c>
      <c r="AQ44" s="87">
        <v>11.529633565046542</v>
      </c>
      <c r="AR44" s="84">
        <v>4753710.1436290219</v>
      </c>
      <c r="AS44" s="87">
        <v>46.609113977007993</v>
      </c>
      <c r="AT44" s="84">
        <v>6063822.4056252604</v>
      </c>
      <c r="AU44" s="88">
        <v>28.122596619184868</v>
      </c>
      <c r="AV44" s="177">
        <f t="shared" si="33"/>
        <v>2902504.1163515029</v>
      </c>
      <c r="AW44" s="178">
        <f t="shared" si="34"/>
        <v>6118321.8393370658</v>
      </c>
      <c r="AX44" s="179">
        <f t="shared" si="35"/>
        <v>9020825.9556885697</v>
      </c>
      <c r="AY44" s="81"/>
      <c r="AZ44" s="83">
        <v>9820915.7721732333</v>
      </c>
      <c r="BA44" s="87">
        <v>89.619978940112006</v>
      </c>
      <c r="BB44" s="84">
        <v>2229388.6032975107</v>
      </c>
      <c r="BC44" s="87">
        <v>141.20779093599637</v>
      </c>
      <c r="BD44" s="84">
        <v>12050304.375470744</v>
      </c>
      <c r="BE44" s="88">
        <v>96.116392619330824</v>
      </c>
      <c r="BF44" s="86">
        <v>10236304.038579632</v>
      </c>
      <c r="BG44" s="87">
        <v>19.718076174274476</v>
      </c>
      <c r="BH44" s="84">
        <v>10119766.221525166</v>
      </c>
      <c r="BI44" s="87">
        <v>52.043025052842204</v>
      </c>
      <c r="BJ44" s="84">
        <v>20356070.260104798</v>
      </c>
      <c r="BK44" s="88">
        <v>28.526562796626038</v>
      </c>
      <c r="BL44" s="177">
        <f t="shared" si="36"/>
        <v>20057219.810752865</v>
      </c>
      <c r="BM44" s="178">
        <f t="shared" si="37"/>
        <v>12349154.824822677</v>
      </c>
      <c r="BN44" s="179">
        <f t="shared" si="38"/>
        <v>32406374.63557554</v>
      </c>
      <c r="BO44" s="81"/>
      <c r="BP44" s="83">
        <v>3934628.61218862</v>
      </c>
      <c r="BQ44" s="87">
        <v>51.542877139376976</v>
      </c>
      <c r="BR44" s="84">
        <v>2120582.6232713396</v>
      </c>
      <c r="BS44" s="87">
        <v>220.18301560288023</v>
      </c>
      <c r="BT44" s="84">
        <v>6055211.2354599591</v>
      </c>
      <c r="BU44" s="88">
        <v>70.43564158128558</v>
      </c>
      <c r="BV44" s="86">
        <v>3363372.4038912794</v>
      </c>
      <c r="BW44" s="87">
        <v>14.91471397292004</v>
      </c>
      <c r="BX44" s="84">
        <v>5074463.312041223</v>
      </c>
      <c r="BY44" s="87">
        <v>43.278635679364982</v>
      </c>
      <c r="BZ44" s="84">
        <v>8437835.7159325033</v>
      </c>
      <c r="CA44" s="88">
        <v>24.617472723999157</v>
      </c>
      <c r="CB44" s="177">
        <f t="shared" si="39"/>
        <v>7298001.0160798989</v>
      </c>
      <c r="CC44" s="178">
        <f t="shared" si="40"/>
        <v>7195045.9353125626</v>
      </c>
      <c r="CD44" s="179">
        <f t="shared" si="41"/>
        <v>14493046.951392461</v>
      </c>
      <c r="CE44" s="81"/>
      <c r="CF44" s="83">
        <v>3925065.646523376</v>
      </c>
      <c r="CG44" s="87">
        <f t="shared" si="42"/>
        <v>31.292378711360545</v>
      </c>
      <c r="CH44" s="84">
        <v>1083308.7491770124</v>
      </c>
      <c r="CI44" s="87">
        <f t="shared" si="43"/>
        <v>58.66504652751069</v>
      </c>
      <c r="CJ44" s="84">
        <v>5008374.3957003886</v>
      </c>
      <c r="CK44" s="88">
        <f t="shared" si="44"/>
        <v>34.805031311765198</v>
      </c>
      <c r="CL44" s="86">
        <v>4379557.3295644009</v>
      </c>
      <c r="CM44" s="87">
        <f t="shared" si="45"/>
        <v>9.233105355667341</v>
      </c>
      <c r="CN44" s="84">
        <v>3665932.8290843503</v>
      </c>
      <c r="CO44" s="87">
        <f t="shared" si="46"/>
        <v>22.41365649545941</v>
      </c>
      <c r="CP44" s="84">
        <v>8045490.1586487517</v>
      </c>
      <c r="CQ44" s="88">
        <f t="shared" si="47"/>
        <v>12.612660738761781</v>
      </c>
      <c r="CR44" s="177">
        <f t="shared" si="48"/>
        <v>8304622.9760877769</v>
      </c>
      <c r="CS44" s="178">
        <f t="shared" si="49"/>
        <v>4749241.5782613624</v>
      </c>
      <c r="CT44" s="179">
        <f t="shared" si="50"/>
        <v>13053864.554349139</v>
      </c>
      <c r="CU44" s="81"/>
      <c r="CV44" s="86">
        <f t="shared" si="51"/>
        <v>39781922.21947784</v>
      </c>
      <c r="CW44" s="87">
        <f t="shared" si="65"/>
        <v>60.467027028698169</v>
      </c>
      <c r="CX44" s="87">
        <f t="shared" si="52"/>
        <v>14030485.372796007</v>
      </c>
      <c r="CY44" s="87">
        <f t="shared" si="53"/>
        <v>147.41001652443796</v>
      </c>
      <c r="CZ44" s="84">
        <f t="shared" si="54"/>
        <v>53812407.592273846</v>
      </c>
      <c r="DA44" s="88">
        <f t="shared" si="55"/>
        <v>71.45538532829876</v>
      </c>
      <c r="DB44" s="86">
        <f t="shared" si="56"/>
        <v>30486865.491304029</v>
      </c>
      <c r="DC44" s="87">
        <f t="shared" si="57"/>
        <v>12.621447029102704</v>
      </c>
      <c r="DD44" s="84">
        <f t="shared" si="58"/>
        <v>47643308.333542116</v>
      </c>
      <c r="DE44" s="87">
        <f t="shared" si="59"/>
        <v>46.154100138474114</v>
      </c>
      <c r="DF44" s="84">
        <f t="shared" si="60"/>
        <v>78130173.824846148</v>
      </c>
      <c r="DG44" s="88">
        <f t="shared" si="61"/>
        <v>22.661225961431089</v>
      </c>
      <c r="DH44" s="224"/>
      <c r="DI44" s="237" t="s">
        <v>44</v>
      </c>
      <c r="DJ44" s="86">
        <f t="shared" si="62"/>
        <v>53812407.592273846</v>
      </c>
      <c r="DK44" s="84">
        <f t="shared" si="63"/>
        <v>78130173.824846148</v>
      </c>
      <c r="DL44" s="85">
        <f t="shared" si="64"/>
        <v>131942581.41711999</v>
      </c>
      <c r="DM44"/>
    </row>
    <row r="45" spans="1:117" s="100" customFormat="1" ht="15.6">
      <c r="A45" s="73">
        <v>33</v>
      </c>
      <c r="B45" s="73" t="s">
        <v>45</v>
      </c>
      <c r="C45" s="82"/>
      <c r="D45" s="83">
        <v>323830.73</v>
      </c>
      <c r="E45" s="87">
        <v>3.2499747092060494</v>
      </c>
      <c r="F45" s="84">
        <v>152101.79</v>
      </c>
      <c r="G45" s="87">
        <v>10.622375165863538</v>
      </c>
      <c r="H45" s="84">
        <v>475932.52</v>
      </c>
      <c r="I45" s="88">
        <v>4.1763120393120392</v>
      </c>
      <c r="J45" s="86">
        <v>90208.89</v>
      </c>
      <c r="K45" s="87">
        <v>0.36476923139132406</v>
      </c>
      <c r="L45" s="84">
        <v>150254.33999999997</v>
      </c>
      <c r="M45" s="87">
        <v>0.75423584687823131</v>
      </c>
      <c r="N45" s="84">
        <v>240463.22999999998</v>
      </c>
      <c r="O45" s="88">
        <v>0.53852975691909388</v>
      </c>
      <c r="P45" s="177">
        <f t="shared" si="27"/>
        <v>414039.62</v>
      </c>
      <c r="Q45" s="178">
        <f t="shared" si="28"/>
        <v>302356.13</v>
      </c>
      <c r="R45" s="179">
        <f t="shared" si="29"/>
        <v>716395.75</v>
      </c>
      <c r="S45" s="79"/>
      <c r="T45" s="83">
        <v>402703.73547174031</v>
      </c>
      <c r="U45" s="87">
        <v>2.1792506925252466</v>
      </c>
      <c r="V45" s="84">
        <v>127996.6910024666</v>
      </c>
      <c r="W45" s="87">
        <v>4.7210346342013354</v>
      </c>
      <c r="X45" s="84">
        <v>530700.42647420685</v>
      </c>
      <c r="Y45" s="88">
        <v>2.5044616212881747</v>
      </c>
      <c r="Z45" s="86">
        <v>240663.39046339027</v>
      </c>
      <c r="AA45" s="87">
        <v>0.28802129128251841</v>
      </c>
      <c r="AB45" s="84">
        <v>158684.84894276547</v>
      </c>
      <c r="AC45" s="87">
        <v>0.62034248732521824</v>
      </c>
      <c r="AD45" s="84">
        <v>399348.23940615577</v>
      </c>
      <c r="AE45" s="88">
        <v>0.36591227358296519</v>
      </c>
      <c r="AF45" s="177">
        <f t="shared" si="30"/>
        <v>643367.12593513052</v>
      </c>
      <c r="AG45" s="178">
        <f t="shared" si="31"/>
        <v>286681.5399452321</v>
      </c>
      <c r="AH45" s="179">
        <f t="shared" si="32"/>
        <v>930048.66588036262</v>
      </c>
      <c r="AI45" s="81"/>
      <c r="AJ45" s="83">
        <v>32125.469959511232</v>
      </c>
      <c r="AK45" s="87">
        <v>0.51709353356046861</v>
      </c>
      <c r="AL45" s="84">
        <v>1942.6884553850032</v>
      </c>
      <c r="AM45" s="87">
        <v>0.19694732921583569</v>
      </c>
      <c r="AN45" s="84">
        <v>34068.158414896236</v>
      </c>
      <c r="AO45" s="88">
        <v>0.47322802037610584</v>
      </c>
      <c r="AP45" s="86">
        <v>25721.53450601544</v>
      </c>
      <c r="AQ45" s="87">
        <v>0.22636217993501223</v>
      </c>
      <c r="AR45" s="84">
        <v>46037.160124138987</v>
      </c>
      <c r="AS45" s="87">
        <v>0.45138453514662064</v>
      </c>
      <c r="AT45" s="84">
        <v>71758.694630154423</v>
      </c>
      <c r="AU45" s="88">
        <v>0.33280011979424279</v>
      </c>
      <c r="AV45" s="177">
        <f t="shared" si="33"/>
        <v>57847.004465526668</v>
      </c>
      <c r="AW45" s="178">
        <f t="shared" si="34"/>
        <v>47979.84857952399</v>
      </c>
      <c r="AX45" s="179">
        <f t="shared" si="35"/>
        <v>105826.85304505067</v>
      </c>
      <c r="AY45" s="81"/>
      <c r="AZ45" s="83">
        <v>475396.24651076389</v>
      </c>
      <c r="BA45" s="87">
        <v>4.3381903061648037</v>
      </c>
      <c r="BB45" s="84">
        <v>447671.96226254478</v>
      </c>
      <c r="BC45" s="87">
        <v>28.355204095676765</v>
      </c>
      <c r="BD45" s="84">
        <v>923068.20877330867</v>
      </c>
      <c r="BE45" s="88">
        <v>7.3626344700037381</v>
      </c>
      <c r="BF45" s="86">
        <v>606185.41706133622</v>
      </c>
      <c r="BG45" s="87">
        <v>1.1676880819777133</v>
      </c>
      <c r="BH45" s="84">
        <v>940412.10497314844</v>
      </c>
      <c r="BI45" s="87">
        <v>4.8362669322352714</v>
      </c>
      <c r="BJ45" s="84">
        <v>1546597.5220344847</v>
      </c>
      <c r="BK45" s="88">
        <v>2.1673687882621708</v>
      </c>
      <c r="BL45" s="177">
        <f t="shared" si="36"/>
        <v>1081581.6635721</v>
      </c>
      <c r="BM45" s="178">
        <f t="shared" si="37"/>
        <v>1388084.0672356933</v>
      </c>
      <c r="BN45" s="179">
        <f t="shared" si="38"/>
        <v>2469665.7308077933</v>
      </c>
      <c r="BO45" s="81"/>
      <c r="BP45" s="83">
        <v>95460.87617627476</v>
      </c>
      <c r="BQ45" s="87">
        <v>1.2505190952784988</v>
      </c>
      <c r="BR45" s="84">
        <v>142555.66132320286</v>
      </c>
      <c r="BS45" s="87">
        <v>14.801750734420398</v>
      </c>
      <c r="BT45" s="84">
        <v>238016.53749947762</v>
      </c>
      <c r="BU45" s="88">
        <v>2.7686643576618932</v>
      </c>
      <c r="BV45" s="86">
        <v>121405.46199610156</v>
      </c>
      <c r="BW45" s="87">
        <v>0.53836671143734582</v>
      </c>
      <c r="BX45" s="84">
        <v>144081.67757771839</v>
      </c>
      <c r="BY45" s="87">
        <v>1.2288311193739789</v>
      </c>
      <c r="BZ45" s="84">
        <v>265487.13957381994</v>
      </c>
      <c r="CA45" s="88">
        <v>0.77456146778140822</v>
      </c>
      <c r="CB45" s="177">
        <f t="shared" si="39"/>
        <v>216866.33817237633</v>
      </c>
      <c r="CC45" s="178">
        <f t="shared" si="40"/>
        <v>286637.33890092128</v>
      </c>
      <c r="CD45" s="179">
        <f t="shared" si="41"/>
        <v>503503.67707329761</v>
      </c>
      <c r="CE45" s="81"/>
      <c r="CF45" s="83">
        <v>8714.7802379678069</v>
      </c>
      <c r="CG45" s="87">
        <f t="shared" si="42"/>
        <v>6.9478125502007521E-2</v>
      </c>
      <c r="CH45" s="84">
        <v>15860.128973483465</v>
      </c>
      <c r="CI45" s="87">
        <f t="shared" si="43"/>
        <v>0.85888275606430542</v>
      </c>
      <c r="CJ45" s="84">
        <v>24574.909211451271</v>
      </c>
      <c r="CK45" s="88">
        <f t="shared" si="44"/>
        <v>0.17078006095603324</v>
      </c>
      <c r="CL45" s="86">
        <v>11438.405122295106</v>
      </c>
      <c r="CM45" s="87">
        <f t="shared" si="45"/>
        <v>2.4114765865037791E-2</v>
      </c>
      <c r="CN45" s="84">
        <v>15208.407620827507</v>
      </c>
      <c r="CO45" s="87">
        <f t="shared" si="46"/>
        <v>9.2984798180630157E-2</v>
      </c>
      <c r="CP45" s="84">
        <v>26646.812743122613</v>
      </c>
      <c r="CQ45" s="88">
        <f t="shared" si="47"/>
        <v>4.1773366478738673E-2</v>
      </c>
      <c r="CR45" s="177">
        <f t="shared" si="48"/>
        <v>20153.185360262913</v>
      </c>
      <c r="CS45" s="178">
        <f t="shared" si="49"/>
        <v>31068.536594310972</v>
      </c>
      <c r="CT45" s="179">
        <f t="shared" si="50"/>
        <v>51221.721954573884</v>
      </c>
      <c r="CU45" s="81"/>
      <c r="CV45" s="86">
        <f t="shared" si="51"/>
        <v>1338231.8383562581</v>
      </c>
      <c r="CW45" s="87">
        <f t="shared" si="65"/>
        <v>2.0340621122860965</v>
      </c>
      <c r="CX45" s="87">
        <f t="shared" si="52"/>
        <v>888128.9220170828</v>
      </c>
      <c r="CY45" s="87">
        <f t="shared" si="53"/>
        <v>9.3310456190069644</v>
      </c>
      <c r="CZ45" s="84">
        <f t="shared" si="54"/>
        <v>2226360.7603733409</v>
      </c>
      <c r="DA45" s="88">
        <f t="shared" si="55"/>
        <v>2.9562971279345271</v>
      </c>
      <c r="DB45" s="86">
        <f t="shared" si="56"/>
        <v>1095623.0991491384</v>
      </c>
      <c r="DC45" s="87">
        <f t="shared" si="57"/>
        <v>0.4535838200131313</v>
      </c>
      <c r="DD45" s="84">
        <f t="shared" si="58"/>
        <v>1454678.5392385987</v>
      </c>
      <c r="DE45" s="87">
        <f t="shared" si="59"/>
        <v>1.4092090015931926</v>
      </c>
      <c r="DF45" s="84">
        <f t="shared" si="60"/>
        <v>2550301.6383877369</v>
      </c>
      <c r="DG45" s="88">
        <f t="shared" si="61"/>
        <v>0.73970092306301383</v>
      </c>
      <c r="DH45" s="224"/>
      <c r="DI45" s="237" t="s">
        <v>45</v>
      </c>
      <c r="DJ45" s="86">
        <f t="shared" si="62"/>
        <v>2226360.7603733409</v>
      </c>
      <c r="DK45" s="84">
        <f t="shared" si="63"/>
        <v>2550301.6383877369</v>
      </c>
      <c r="DL45" s="85">
        <f t="shared" si="64"/>
        <v>4776662.3987610778</v>
      </c>
      <c r="DM45"/>
    </row>
    <row r="46" spans="1:117" s="100" customFormat="1" ht="15.6">
      <c r="A46" s="73">
        <v>34</v>
      </c>
      <c r="B46" s="73" t="s">
        <v>46</v>
      </c>
      <c r="C46" s="82"/>
      <c r="D46" s="83">
        <v>13895217.640000001</v>
      </c>
      <c r="E46" s="87">
        <v>139.45281199506229</v>
      </c>
      <c r="F46" s="84">
        <v>0</v>
      </c>
      <c r="G46" s="87">
        <v>0</v>
      </c>
      <c r="H46" s="84">
        <v>13895217.640000001</v>
      </c>
      <c r="I46" s="88">
        <v>121.93065672165673</v>
      </c>
      <c r="J46" s="86">
        <v>0</v>
      </c>
      <c r="K46" s="87">
        <v>0</v>
      </c>
      <c r="L46" s="84">
        <v>0</v>
      </c>
      <c r="M46" s="87">
        <v>0</v>
      </c>
      <c r="N46" s="84">
        <v>0</v>
      </c>
      <c r="O46" s="88">
        <v>0</v>
      </c>
      <c r="P46" s="177">
        <f t="shared" si="27"/>
        <v>13895217.640000001</v>
      </c>
      <c r="Q46" s="178">
        <f t="shared" si="28"/>
        <v>0</v>
      </c>
      <c r="R46" s="179">
        <f t="shared" si="29"/>
        <v>13895217.640000001</v>
      </c>
      <c r="S46" s="79"/>
      <c r="T46" s="83">
        <v>40072635.643148124</v>
      </c>
      <c r="U46" s="87">
        <v>216.85500104523038</v>
      </c>
      <c r="V46" s="84">
        <v>0</v>
      </c>
      <c r="W46" s="87">
        <v>0</v>
      </c>
      <c r="X46" s="84">
        <v>40072635.643148124</v>
      </c>
      <c r="Y46" s="88">
        <v>189.10928468418479</v>
      </c>
      <c r="Z46" s="86">
        <v>0</v>
      </c>
      <c r="AA46" s="87">
        <v>0</v>
      </c>
      <c r="AB46" s="84">
        <v>0</v>
      </c>
      <c r="AC46" s="87">
        <v>0</v>
      </c>
      <c r="AD46" s="84">
        <v>0</v>
      </c>
      <c r="AE46" s="88">
        <v>0</v>
      </c>
      <c r="AF46" s="177">
        <f t="shared" si="30"/>
        <v>40072635.643148124</v>
      </c>
      <c r="AG46" s="178">
        <f t="shared" si="31"/>
        <v>0</v>
      </c>
      <c r="AH46" s="179">
        <f t="shared" si="32"/>
        <v>40072635.643148124</v>
      </c>
      <c r="AI46" s="81"/>
      <c r="AJ46" s="83">
        <v>8182128.2484127441</v>
      </c>
      <c r="AK46" s="87">
        <v>131.70003780019547</v>
      </c>
      <c r="AL46" s="84">
        <v>258553.53777741629</v>
      </c>
      <c r="AM46" s="87">
        <v>26.211834730070589</v>
      </c>
      <c r="AN46" s="84">
        <v>8440681.7861901596</v>
      </c>
      <c r="AO46" s="88">
        <v>117.24634726827186</v>
      </c>
      <c r="AP46" s="86">
        <v>0</v>
      </c>
      <c r="AQ46" s="87">
        <v>0</v>
      </c>
      <c r="AR46" s="84">
        <v>0</v>
      </c>
      <c r="AS46" s="87">
        <v>0</v>
      </c>
      <c r="AT46" s="84">
        <v>0</v>
      </c>
      <c r="AU46" s="88">
        <v>0</v>
      </c>
      <c r="AV46" s="177">
        <f t="shared" si="33"/>
        <v>8182128.2484127441</v>
      </c>
      <c r="AW46" s="178">
        <f t="shared" si="34"/>
        <v>258553.53777741629</v>
      </c>
      <c r="AX46" s="179">
        <f t="shared" si="35"/>
        <v>8440681.7861901596</v>
      </c>
      <c r="AY46" s="81"/>
      <c r="AZ46" s="83">
        <v>15551075.528546387</v>
      </c>
      <c r="BA46" s="87">
        <v>141.91009206222066</v>
      </c>
      <c r="BB46" s="84">
        <v>0</v>
      </c>
      <c r="BC46" s="87">
        <v>0</v>
      </c>
      <c r="BD46" s="84">
        <v>15551075.528546387</v>
      </c>
      <c r="BE46" s="88">
        <v>124.03946278711663</v>
      </c>
      <c r="BF46" s="86">
        <v>0</v>
      </c>
      <c r="BG46" s="87">
        <v>0</v>
      </c>
      <c r="BH46" s="84">
        <v>0</v>
      </c>
      <c r="BI46" s="87">
        <v>0</v>
      </c>
      <c r="BJ46" s="84">
        <v>0</v>
      </c>
      <c r="BK46" s="88">
        <v>0</v>
      </c>
      <c r="BL46" s="177">
        <f t="shared" si="36"/>
        <v>15551075.528546387</v>
      </c>
      <c r="BM46" s="178">
        <f t="shared" si="37"/>
        <v>0</v>
      </c>
      <c r="BN46" s="179">
        <f t="shared" si="38"/>
        <v>15551075.528546387</v>
      </c>
      <c r="BO46" s="81"/>
      <c r="BP46" s="83">
        <v>13179403.14048801</v>
      </c>
      <c r="BQ46" s="87">
        <v>172.64764322003759</v>
      </c>
      <c r="BR46" s="84">
        <v>174699.27889439557</v>
      </c>
      <c r="BS46" s="87">
        <v>18.139266835676001</v>
      </c>
      <c r="BT46" s="84">
        <v>13354102.419382405</v>
      </c>
      <c r="BU46" s="88">
        <v>155.33806089919975</v>
      </c>
      <c r="BV46" s="86">
        <v>24481.203770338714</v>
      </c>
      <c r="BW46" s="87">
        <v>0.10856072658648606</v>
      </c>
      <c r="BX46" s="84">
        <v>-1027.2038302616802</v>
      </c>
      <c r="BY46" s="87">
        <v>-8.7607255397538636E-3</v>
      </c>
      <c r="BZ46" s="84">
        <v>23453.999940077032</v>
      </c>
      <c r="CA46" s="88">
        <v>6.8427286715633279E-2</v>
      </c>
      <c r="CB46" s="177">
        <f t="shared" si="39"/>
        <v>13203884.344258349</v>
      </c>
      <c r="CC46" s="178">
        <f t="shared" si="40"/>
        <v>173672.07506413388</v>
      </c>
      <c r="CD46" s="179">
        <f t="shared" si="41"/>
        <v>13377556.419322483</v>
      </c>
      <c r="CE46" s="81"/>
      <c r="CF46" s="83">
        <v>15715799.932166498</v>
      </c>
      <c r="CG46" s="87">
        <f t="shared" si="42"/>
        <v>125.29338551698528</v>
      </c>
      <c r="CH46" s="84">
        <v>29619.667016077776</v>
      </c>
      <c r="CI46" s="87">
        <f t="shared" si="43"/>
        <v>1.6040109940473182</v>
      </c>
      <c r="CJ46" s="84">
        <v>15745419.599182576</v>
      </c>
      <c r="CK46" s="88">
        <f t="shared" si="44"/>
        <v>109.42069798873213</v>
      </c>
      <c r="CL46" s="86">
        <v>148898.53710034466</v>
      </c>
      <c r="CM46" s="87">
        <f t="shared" si="45"/>
        <v>0.31391206391376641</v>
      </c>
      <c r="CN46" s="84">
        <v>10352.885843347542</v>
      </c>
      <c r="CO46" s="87">
        <f t="shared" si="46"/>
        <v>6.3297948393521208E-2</v>
      </c>
      <c r="CP46" s="84">
        <v>159251.42294369222</v>
      </c>
      <c r="CQ46" s="88">
        <f t="shared" si="47"/>
        <v>0.24965342448336267</v>
      </c>
      <c r="CR46" s="177">
        <f t="shared" si="48"/>
        <v>15864698.469266843</v>
      </c>
      <c r="CS46" s="178">
        <f t="shared" si="49"/>
        <v>39972.552859425319</v>
      </c>
      <c r="CT46" s="179">
        <f t="shared" si="50"/>
        <v>15904671.022126269</v>
      </c>
      <c r="CU46" s="81"/>
      <c r="CV46" s="86">
        <f t="shared" si="51"/>
        <v>106596260.13276178</v>
      </c>
      <c r="CW46" s="87">
        <f t="shared" si="65"/>
        <v>162.0223102102895</v>
      </c>
      <c r="CX46" s="87">
        <f t="shared" si="52"/>
        <v>462872.48368788965</v>
      </c>
      <c r="CY46" s="87">
        <f t="shared" si="53"/>
        <v>4.8631275865506369</v>
      </c>
      <c r="CZ46" s="84">
        <f t="shared" si="54"/>
        <v>107059132.61644967</v>
      </c>
      <c r="DA46" s="88">
        <f t="shared" si="55"/>
        <v>142.1596229624968</v>
      </c>
      <c r="DB46" s="86">
        <f t="shared" si="56"/>
        <v>173379.74087068337</v>
      </c>
      <c r="DC46" s="87">
        <f t="shared" si="57"/>
        <v>7.1778557095122403E-2</v>
      </c>
      <c r="DD46" s="84">
        <f t="shared" si="58"/>
        <v>9325.6820130858614</v>
      </c>
      <c r="DE46" s="87">
        <f t="shared" si="59"/>
        <v>9.0341849998797422E-3</v>
      </c>
      <c r="DF46" s="84">
        <f t="shared" si="60"/>
        <v>182705.42288376924</v>
      </c>
      <c r="DG46" s="88">
        <f t="shared" si="61"/>
        <v>5.2992700126711513E-2</v>
      </c>
      <c r="DH46" s="224"/>
      <c r="DI46" s="237" t="s">
        <v>46</v>
      </c>
      <c r="DJ46" s="86">
        <f t="shared" si="62"/>
        <v>107059132.61644967</v>
      </c>
      <c r="DK46" s="84">
        <f t="shared" si="63"/>
        <v>182705.42288376924</v>
      </c>
      <c r="DL46" s="85">
        <f t="shared" si="64"/>
        <v>107241838.03933343</v>
      </c>
      <c r="DM46"/>
    </row>
    <row r="47" spans="1:117" s="100" customFormat="1" ht="15.6">
      <c r="A47" s="73">
        <v>35</v>
      </c>
      <c r="B47" s="73" t="s">
        <v>47</v>
      </c>
      <c r="C47" s="82"/>
      <c r="D47" s="83">
        <v>1625757.4099999997</v>
      </c>
      <c r="E47" s="87">
        <v>16.316149075179894</v>
      </c>
      <c r="F47" s="84">
        <v>0</v>
      </c>
      <c r="G47" s="87">
        <v>0</v>
      </c>
      <c r="H47" s="84">
        <v>1625757.4099999997</v>
      </c>
      <c r="I47" s="88">
        <v>14.266035538785536</v>
      </c>
      <c r="J47" s="86">
        <v>0</v>
      </c>
      <c r="K47" s="87">
        <v>0</v>
      </c>
      <c r="L47" s="84">
        <v>0</v>
      </c>
      <c r="M47" s="87">
        <v>0</v>
      </c>
      <c r="N47" s="84">
        <v>0</v>
      </c>
      <c r="O47" s="88">
        <v>0</v>
      </c>
      <c r="P47" s="177">
        <f t="shared" si="27"/>
        <v>1625757.4099999997</v>
      </c>
      <c r="Q47" s="178">
        <f t="shared" si="28"/>
        <v>0</v>
      </c>
      <c r="R47" s="179">
        <f t="shared" si="29"/>
        <v>1625757.4099999997</v>
      </c>
      <c r="S47" s="79"/>
      <c r="T47" s="83">
        <v>4331796.8049731804</v>
      </c>
      <c r="U47" s="87">
        <v>23.441727393112075</v>
      </c>
      <c r="V47" s="84">
        <v>0</v>
      </c>
      <c r="W47" s="87">
        <v>0</v>
      </c>
      <c r="X47" s="84">
        <v>4331796.8049731804</v>
      </c>
      <c r="Y47" s="88">
        <v>20.442453610504764</v>
      </c>
      <c r="Z47" s="86">
        <v>0</v>
      </c>
      <c r="AA47" s="87">
        <v>0</v>
      </c>
      <c r="AB47" s="84">
        <v>0</v>
      </c>
      <c r="AC47" s="87">
        <v>0</v>
      </c>
      <c r="AD47" s="84">
        <v>0</v>
      </c>
      <c r="AE47" s="88">
        <v>0</v>
      </c>
      <c r="AF47" s="177">
        <f t="shared" si="30"/>
        <v>4331796.8049731804</v>
      </c>
      <c r="AG47" s="178">
        <f t="shared" si="31"/>
        <v>0</v>
      </c>
      <c r="AH47" s="179">
        <f t="shared" si="32"/>
        <v>4331796.8049731804</v>
      </c>
      <c r="AI47" s="81"/>
      <c r="AJ47" s="83">
        <v>792700.17689033481</v>
      </c>
      <c r="AK47" s="87">
        <v>12.759350634834046</v>
      </c>
      <c r="AL47" s="84">
        <v>69027.182186406426</v>
      </c>
      <c r="AM47" s="87">
        <v>6.997889516059046</v>
      </c>
      <c r="AN47" s="84">
        <v>861727.35907674127</v>
      </c>
      <c r="AO47" s="88">
        <v>11.969931784205544</v>
      </c>
      <c r="AP47" s="86">
        <v>0</v>
      </c>
      <c r="AQ47" s="87">
        <v>0</v>
      </c>
      <c r="AR47" s="84">
        <v>0</v>
      </c>
      <c r="AS47" s="87">
        <v>0</v>
      </c>
      <c r="AT47" s="84">
        <v>0</v>
      </c>
      <c r="AU47" s="88">
        <v>0</v>
      </c>
      <c r="AV47" s="177">
        <f t="shared" si="33"/>
        <v>792700.17689033481</v>
      </c>
      <c r="AW47" s="178">
        <f t="shared" si="34"/>
        <v>69027.182186406426</v>
      </c>
      <c r="AX47" s="179">
        <f t="shared" si="35"/>
        <v>861727.35907674127</v>
      </c>
      <c r="AY47" s="81"/>
      <c r="AZ47" s="83">
        <v>1213834.1716413244</v>
      </c>
      <c r="BA47" s="87">
        <v>11.076746346559027</v>
      </c>
      <c r="BB47" s="84">
        <v>0</v>
      </c>
      <c r="BC47" s="87">
        <v>0</v>
      </c>
      <c r="BD47" s="84">
        <v>1213834.1716413244</v>
      </c>
      <c r="BE47" s="88">
        <v>9.681860157302463</v>
      </c>
      <c r="BF47" s="86">
        <v>0</v>
      </c>
      <c r="BG47" s="87">
        <v>0</v>
      </c>
      <c r="BH47" s="84">
        <v>0</v>
      </c>
      <c r="BI47" s="87">
        <v>0</v>
      </c>
      <c r="BJ47" s="84">
        <v>0</v>
      </c>
      <c r="BK47" s="88">
        <v>0</v>
      </c>
      <c r="BL47" s="177">
        <f t="shared" si="36"/>
        <v>1213834.1716413244</v>
      </c>
      <c r="BM47" s="178">
        <f t="shared" si="37"/>
        <v>0</v>
      </c>
      <c r="BN47" s="179">
        <f t="shared" si="38"/>
        <v>1213834.1716413244</v>
      </c>
      <c r="BO47" s="81"/>
      <c r="BP47" s="83">
        <v>1715633.5908445043</v>
      </c>
      <c r="BQ47" s="87">
        <v>22.474469665358924</v>
      </c>
      <c r="BR47" s="84">
        <v>22617.368026331274</v>
      </c>
      <c r="BS47" s="87">
        <v>2.3483924853422566</v>
      </c>
      <c r="BT47" s="84">
        <v>1738250.9588708356</v>
      </c>
      <c r="BU47" s="88">
        <v>20.219744077689786</v>
      </c>
      <c r="BV47" s="86">
        <v>0</v>
      </c>
      <c r="BW47" s="87">
        <v>0</v>
      </c>
      <c r="BX47" s="84">
        <v>0</v>
      </c>
      <c r="BY47" s="87">
        <v>0</v>
      </c>
      <c r="BZ47" s="84">
        <v>0</v>
      </c>
      <c r="CA47" s="88">
        <v>0</v>
      </c>
      <c r="CB47" s="177">
        <f t="shared" si="39"/>
        <v>1715633.5908445043</v>
      </c>
      <c r="CC47" s="178">
        <f t="shared" si="40"/>
        <v>22617.368026331274</v>
      </c>
      <c r="CD47" s="179">
        <f t="shared" si="41"/>
        <v>1738250.9588708356</v>
      </c>
      <c r="CE47" s="81"/>
      <c r="CF47" s="83">
        <v>1363040.0394863603</v>
      </c>
      <c r="CG47" s="87">
        <f t="shared" si="42"/>
        <v>10.866764776822185</v>
      </c>
      <c r="CH47" s="84">
        <v>6642.6760106610054</v>
      </c>
      <c r="CI47" s="87">
        <f t="shared" si="43"/>
        <v>0.35972468377889122</v>
      </c>
      <c r="CJ47" s="84">
        <v>1369682.7154970213</v>
      </c>
      <c r="CK47" s="88">
        <f t="shared" si="44"/>
        <v>9.5184277439368259</v>
      </c>
      <c r="CL47" s="86">
        <v>0</v>
      </c>
      <c r="CM47" s="87">
        <f t="shared" si="45"/>
        <v>0</v>
      </c>
      <c r="CN47" s="84">
        <v>0</v>
      </c>
      <c r="CO47" s="87">
        <f t="shared" si="46"/>
        <v>0</v>
      </c>
      <c r="CP47" s="84">
        <v>0</v>
      </c>
      <c r="CQ47" s="88">
        <f t="shared" si="47"/>
        <v>0</v>
      </c>
      <c r="CR47" s="177">
        <f t="shared" si="48"/>
        <v>1363040.0394863603</v>
      </c>
      <c r="CS47" s="178">
        <f t="shared" si="49"/>
        <v>6642.6760106610054</v>
      </c>
      <c r="CT47" s="179">
        <f t="shared" si="50"/>
        <v>1369682.7154970213</v>
      </c>
      <c r="CU47" s="81"/>
      <c r="CV47" s="86">
        <f t="shared" si="51"/>
        <v>11042762.193835704</v>
      </c>
      <c r="CW47" s="87">
        <f t="shared" si="65"/>
        <v>16.78458361972319</v>
      </c>
      <c r="CX47" s="87">
        <f t="shared" si="52"/>
        <v>98287.226223398698</v>
      </c>
      <c r="CY47" s="87">
        <f t="shared" si="53"/>
        <v>1.0326457892771455</v>
      </c>
      <c r="CZ47" s="84">
        <f t="shared" si="54"/>
        <v>11141049.420059102</v>
      </c>
      <c r="DA47" s="88">
        <f t="shared" si="55"/>
        <v>14.793762533424383</v>
      </c>
      <c r="DB47" s="86">
        <f t="shared" si="56"/>
        <v>0</v>
      </c>
      <c r="DC47" s="87">
        <f t="shared" si="57"/>
        <v>0</v>
      </c>
      <c r="DD47" s="84">
        <f t="shared" si="58"/>
        <v>0</v>
      </c>
      <c r="DE47" s="87">
        <f t="shared" si="59"/>
        <v>0</v>
      </c>
      <c r="DF47" s="84">
        <f t="shared" si="60"/>
        <v>0</v>
      </c>
      <c r="DG47" s="88">
        <f t="shared" si="61"/>
        <v>0</v>
      </c>
      <c r="DH47" s="224"/>
      <c r="DI47" s="237" t="s">
        <v>47</v>
      </c>
      <c r="DJ47" s="86">
        <f t="shared" si="62"/>
        <v>11141049.420059102</v>
      </c>
      <c r="DK47" s="84">
        <f t="shared" si="63"/>
        <v>0</v>
      </c>
      <c r="DL47" s="85">
        <f t="shared" si="64"/>
        <v>11141049.420059102</v>
      </c>
      <c r="DM47"/>
    </row>
    <row r="48" spans="1:117" s="100" customFormat="1" ht="15.6">
      <c r="A48" s="73">
        <v>36</v>
      </c>
      <c r="B48" s="73" t="s">
        <v>48</v>
      </c>
      <c r="C48" s="82"/>
      <c r="D48" s="83">
        <v>15628763.220000003</v>
      </c>
      <c r="E48" s="87">
        <v>156.85072630744375</v>
      </c>
      <c r="F48" s="84">
        <v>6534854.8200000003</v>
      </c>
      <c r="G48" s="87">
        <v>456.37648020113136</v>
      </c>
      <c r="H48" s="84">
        <v>22163618.040000003</v>
      </c>
      <c r="I48" s="88">
        <v>194.48594278694281</v>
      </c>
      <c r="J48" s="86">
        <v>11477809.379999997</v>
      </c>
      <c r="K48" s="87">
        <v>46.411741742956025</v>
      </c>
      <c r="L48" s="84">
        <v>32459922.779999997</v>
      </c>
      <c r="M48" s="87">
        <v>162.93996797413834</v>
      </c>
      <c r="N48" s="84">
        <v>43937732.159999996</v>
      </c>
      <c r="O48" s="88">
        <v>98.400808388463616</v>
      </c>
      <c r="P48" s="177">
        <f t="shared" si="27"/>
        <v>27106572.600000001</v>
      </c>
      <c r="Q48" s="178">
        <f t="shared" si="28"/>
        <v>38994777.599999994</v>
      </c>
      <c r="R48" s="179">
        <f t="shared" si="29"/>
        <v>66101350.199999996</v>
      </c>
      <c r="S48" s="79"/>
      <c r="T48" s="83">
        <v>36734289.710000001</v>
      </c>
      <c r="U48" s="87">
        <v>198.78938097299638</v>
      </c>
      <c r="V48" s="84">
        <v>11822471.09</v>
      </c>
      <c r="W48" s="87">
        <v>436.06045625553259</v>
      </c>
      <c r="X48" s="84">
        <v>48556760.799999997</v>
      </c>
      <c r="Y48" s="88">
        <v>229.14725108776696</v>
      </c>
      <c r="Z48" s="86">
        <v>30623743.910000004</v>
      </c>
      <c r="AA48" s="87">
        <v>36.649904449032114</v>
      </c>
      <c r="AB48" s="84">
        <v>28941744.510000005</v>
      </c>
      <c r="AC48" s="87">
        <v>113.14119713684805</v>
      </c>
      <c r="AD48" s="84">
        <v>59565488.420000009</v>
      </c>
      <c r="AE48" s="88">
        <v>54.578288180894418</v>
      </c>
      <c r="AF48" s="177">
        <f t="shared" si="30"/>
        <v>67358033.620000005</v>
      </c>
      <c r="AG48" s="178">
        <f t="shared" si="31"/>
        <v>40764215.600000009</v>
      </c>
      <c r="AH48" s="179">
        <f t="shared" si="32"/>
        <v>108122249.22000001</v>
      </c>
      <c r="AI48" s="81"/>
      <c r="AJ48" s="83">
        <v>9973009.3001800068</v>
      </c>
      <c r="AK48" s="87">
        <v>160.52616897934885</v>
      </c>
      <c r="AL48" s="84">
        <v>3545969.489999997</v>
      </c>
      <c r="AM48" s="87">
        <v>359.48595802919675</v>
      </c>
      <c r="AN48" s="84">
        <v>13518978.790180003</v>
      </c>
      <c r="AO48" s="88">
        <v>187.78706769151705</v>
      </c>
      <c r="AP48" s="86">
        <v>3718235.4645462222</v>
      </c>
      <c r="AQ48" s="87">
        <v>32.722304537060829</v>
      </c>
      <c r="AR48" s="84">
        <v>12303050.495453781</v>
      </c>
      <c r="AS48" s="87">
        <v>120.62878582868862</v>
      </c>
      <c r="AT48" s="84">
        <v>16021285.960000003</v>
      </c>
      <c r="AU48" s="88">
        <v>74.302994420766083</v>
      </c>
      <c r="AV48" s="177">
        <f t="shared" si="33"/>
        <v>13691244.764726229</v>
      </c>
      <c r="AW48" s="178">
        <f t="shared" si="34"/>
        <v>15849019.985453777</v>
      </c>
      <c r="AX48" s="179">
        <f t="shared" si="35"/>
        <v>29540264.750180006</v>
      </c>
      <c r="AY48" s="81"/>
      <c r="AZ48" s="83">
        <v>30616819.66699712</v>
      </c>
      <c r="BA48" s="87">
        <v>279.39133146259599</v>
      </c>
      <c r="BB48" s="84">
        <v>6982162.5930028819</v>
      </c>
      <c r="BC48" s="87">
        <v>442.24490708151012</v>
      </c>
      <c r="BD48" s="84">
        <v>37598982.260000005</v>
      </c>
      <c r="BE48" s="88">
        <v>299.89935759180685</v>
      </c>
      <c r="BF48" s="86">
        <v>21952626.399005257</v>
      </c>
      <c r="BG48" s="87">
        <v>42.287094827347246</v>
      </c>
      <c r="BH48" s="84">
        <v>27983524.200994741</v>
      </c>
      <c r="BI48" s="87">
        <v>143.91115557209946</v>
      </c>
      <c r="BJ48" s="84">
        <v>49936150.599999994</v>
      </c>
      <c r="BK48" s="88">
        <v>69.979456629432022</v>
      </c>
      <c r="BL48" s="177">
        <f t="shared" si="36"/>
        <v>52569446.066002376</v>
      </c>
      <c r="BM48" s="178">
        <f t="shared" si="37"/>
        <v>34965686.793997623</v>
      </c>
      <c r="BN48" s="179">
        <f t="shared" si="38"/>
        <v>87535132.859999999</v>
      </c>
      <c r="BO48" s="81"/>
      <c r="BP48" s="83">
        <v>9993717.8000000045</v>
      </c>
      <c r="BQ48" s="87">
        <v>130.91577871805291</v>
      </c>
      <c r="BR48" s="84">
        <v>3764664.9000000004</v>
      </c>
      <c r="BS48" s="87">
        <v>390.89034368186071</v>
      </c>
      <c r="BT48" s="84">
        <v>13758382.700000005</v>
      </c>
      <c r="BU48" s="88">
        <v>160.04074423041138</v>
      </c>
      <c r="BV48" s="86">
        <v>5700968.8100000024</v>
      </c>
      <c r="BW48" s="87">
        <v>25.280673371558322</v>
      </c>
      <c r="BX48" s="84">
        <v>14881296.190000005</v>
      </c>
      <c r="BY48" s="87">
        <v>126.91828803165862</v>
      </c>
      <c r="BZ48" s="84">
        <v>20582265.000000007</v>
      </c>
      <c r="CA48" s="88">
        <v>60.048970410610423</v>
      </c>
      <c r="CB48" s="177">
        <f t="shared" si="39"/>
        <v>15694686.610000007</v>
      </c>
      <c r="CC48" s="178">
        <f t="shared" si="40"/>
        <v>18645961.090000004</v>
      </c>
      <c r="CD48" s="179">
        <f t="shared" si="41"/>
        <v>34340647.70000001</v>
      </c>
      <c r="CE48" s="81"/>
      <c r="CF48" s="83">
        <v>35431994.226149768</v>
      </c>
      <c r="CG48" s="87">
        <f t="shared" si="42"/>
        <v>282.47970395233887</v>
      </c>
      <c r="CH48" s="84">
        <v>6990431.00385023</v>
      </c>
      <c r="CI48" s="87">
        <f t="shared" si="43"/>
        <v>378.55686146703295</v>
      </c>
      <c r="CJ48" s="84">
        <v>42422425.229999997</v>
      </c>
      <c r="CK48" s="88">
        <f t="shared" si="44"/>
        <v>294.80899824875951</v>
      </c>
      <c r="CL48" s="86">
        <v>23928422.113980591</v>
      </c>
      <c r="CM48" s="87">
        <f t="shared" si="45"/>
        <v>50.446569310062557</v>
      </c>
      <c r="CN48" s="84">
        <v>21803005.956019413</v>
      </c>
      <c r="CO48" s="87">
        <f t="shared" si="46"/>
        <v>133.30442996380131</v>
      </c>
      <c r="CP48" s="84">
        <v>45731428.070000008</v>
      </c>
      <c r="CQ48" s="88">
        <f t="shared" si="47"/>
        <v>71.691714982206975</v>
      </c>
      <c r="CR48" s="177">
        <f t="shared" si="48"/>
        <v>59360416.340130359</v>
      </c>
      <c r="CS48" s="178">
        <f t="shared" si="49"/>
        <v>28793436.959869642</v>
      </c>
      <c r="CT48" s="179">
        <f t="shared" si="50"/>
        <v>88153853.299999997</v>
      </c>
      <c r="CU48" s="81"/>
      <c r="CV48" s="86">
        <f t="shared" si="51"/>
        <v>138378593.92332691</v>
      </c>
      <c r="CW48" s="87">
        <f t="shared" si="65"/>
        <v>210.33026339934568</v>
      </c>
      <c r="CX48" s="101">
        <f t="shared" si="52"/>
        <v>39640553.896853112</v>
      </c>
      <c r="CY48" s="101">
        <f t="shared" si="53"/>
        <v>416.47986863682615</v>
      </c>
      <c r="CZ48" s="84">
        <f t="shared" si="54"/>
        <v>178019147.82018003</v>
      </c>
      <c r="DA48" s="102">
        <f t="shared" si="55"/>
        <v>236.3846438480609</v>
      </c>
      <c r="DB48" s="103">
        <f t="shared" si="56"/>
        <v>97401806.077532083</v>
      </c>
      <c r="DC48" s="101">
        <f t="shared" si="57"/>
        <v>40.32397939687047</v>
      </c>
      <c r="DD48" s="104">
        <f t="shared" si="58"/>
        <v>138372544.13246793</v>
      </c>
      <c r="DE48" s="101">
        <f t="shared" si="59"/>
        <v>134.04737163915883</v>
      </c>
      <c r="DF48" s="104">
        <f t="shared" si="60"/>
        <v>235774350.21000001</v>
      </c>
      <c r="DG48" s="102">
        <f t="shared" si="61"/>
        <v>68.385049775984143</v>
      </c>
      <c r="DH48" s="226"/>
      <c r="DI48" s="237" t="s">
        <v>48</v>
      </c>
      <c r="DJ48" s="103">
        <f t="shared" si="62"/>
        <v>178019147.82018003</v>
      </c>
      <c r="DK48" s="104">
        <f t="shared" si="63"/>
        <v>235774350.21000001</v>
      </c>
      <c r="DL48" s="105">
        <f t="shared" si="64"/>
        <v>413793498.03018004</v>
      </c>
      <c r="DM48"/>
    </row>
    <row r="49" spans="1:119" s="100" customFormat="1" ht="15.6">
      <c r="A49" s="73">
        <v>37</v>
      </c>
      <c r="B49" s="73" t="s">
        <v>49</v>
      </c>
      <c r="C49" s="82"/>
      <c r="D49" s="83">
        <v>1481.29</v>
      </c>
      <c r="E49" s="87">
        <v>1.4866269908973214E-2</v>
      </c>
      <c r="F49" s="84">
        <v>1083.3</v>
      </c>
      <c r="G49" s="87">
        <v>7.5654724491933792E-2</v>
      </c>
      <c r="H49" s="84">
        <v>2564.59</v>
      </c>
      <c r="I49" s="88">
        <v>2.2504299754299757E-2</v>
      </c>
      <c r="J49" s="86">
        <v>3912.8300000000008</v>
      </c>
      <c r="K49" s="87">
        <v>1.5821943842396408E-2</v>
      </c>
      <c r="L49" s="84">
        <v>4571.79</v>
      </c>
      <c r="M49" s="87">
        <v>2.2949140120674248E-2</v>
      </c>
      <c r="N49" s="84">
        <v>8484.6200000000008</v>
      </c>
      <c r="O49" s="88">
        <v>1.9001742370968248E-2</v>
      </c>
      <c r="P49" s="177">
        <f t="shared" si="27"/>
        <v>5394.1200000000008</v>
      </c>
      <c r="Q49" s="178">
        <f t="shared" si="28"/>
        <v>5655.09</v>
      </c>
      <c r="R49" s="179">
        <f t="shared" si="29"/>
        <v>11049.210000000001</v>
      </c>
      <c r="S49" s="79"/>
      <c r="T49" s="83">
        <v>85190.819781153768</v>
      </c>
      <c r="U49" s="87">
        <v>0.46101423118758467</v>
      </c>
      <c r="V49" s="84">
        <v>26828.683758131381</v>
      </c>
      <c r="W49" s="87">
        <v>0.98955015336867003</v>
      </c>
      <c r="X49" s="84">
        <v>112019.50353928516</v>
      </c>
      <c r="Y49" s="88">
        <v>0.5286382551334351</v>
      </c>
      <c r="Z49" s="86">
        <v>60960.99703303058</v>
      </c>
      <c r="AA49" s="87">
        <v>7.2956942264944008E-2</v>
      </c>
      <c r="AB49" s="84">
        <v>38666.514645724848</v>
      </c>
      <c r="AC49" s="87">
        <v>0.1511579840881809</v>
      </c>
      <c r="AD49" s="84">
        <v>99627.511678755429</v>
      </c>
      <c r="AE49" s="88">
        <v>9.1286064924178748E-2</v>
      </c>
      <c r="AF49" s="177">
        <f t="shared" si="30"/>
        <v>146151.81681418436</v>
      </c>
      <c r="AG49" s="178">
        <f t="shared" si="31"/>
        <v>65495.19840385623</v>
      </c>
      <c r="AH49" s="179">
        <f t="shared" si="32"/>
        <v>211647.01521804059</v>
      </c>
      <c r="AI49" s="81"/>
      <c r="AJ49" s="83">
        <v>2721.2773343150816</v>
      </c>
      <c r="AK49" s="87">
        <v>4.3801846770568052E-2</v>
      </c>
      <c r="AL49" s="84">
        <v>252.88381788972129</v>
      </c>
      <c r="AM49" s="87">
        <v>2.5637045609258037E-2</v>
      </c>
      <c r="AN49" s="84">
        <v>2974.1611522048029</v>
      </c>
      <c r="AO49" s="88">
        <v>4.1312957900359805E-2</v>
      </c>
      <c r="AP49" s="86">
        <v>7572.6766166346979</v>
      </c>
      <c r="AQ49" s="87">
        <v>6.6643286250415365E-2</v>
      </c>
      <c r="AR49" s="84">
        <v>9428.7168112182972</v>
      </c>
      <c r="AS49" s="87">
        <v>9.2446557159144405E-2</v>
      </c>
      <c r="AT49" s="84">
        <v>17001.393427852996</v>
      </c>
      <c r="AU49" s="88">
        <v>7.884850468114421E-2</v>
      </c>
      <c r="AV49" s="177">
        <f t="shared" si="33"/>
        <v>10293.953950949779</v>
      </c>
      <c r="AW49" s="178">
        <f t="shared" si="34"/>
        <v>9681.6006291080193</v>
      </c>
      <c r="AX49" s="179">
        <f t="shared" si="35"/>
        <v>19975.554580057797</v>
      </c>
      <c r="AY49" s="81"/>
      <c r="AZ49" s="83">
        <v>10876.163236328603</v>
      </c>
      <c r="BA49" s="87">
        <v>9.9249555011029E-2</v>
      </c>
      <c r="BB49" s="84">
        <v>13964.312174980329</v>
      </c>
      <c r="BC49" s="87">
        <v>0.88448899005449255</v>
      </c>
      <c r="BD49" s="84">
        <v>24840.475411308929</v>
      </c>
      <c r="BE49" s="88">
        <v>0.19813415604209017</v>
      </c>
      <c r="BF49" s="86">
        <v>35261.897239157763</v>
      </c>
      <c r="BG49" s="87">
        <v>6.7924592039338205E-2</v>
      </c>
      <c r="BH49" s="84">
        <v>22970.697781527262</v>
      </c>
      <c r="BI49" s="87">
        <v>0.11813164197236957</v>
      </c>
      <c r="BJ49" s="84">
        <v>58232.595020685025</v>
      </c>
      <c r="BK49" s="88">
        <v>8.16059169300348E-2</v>
      </c>
      <c r="BL49" s="177">
        <f t="shared" si="36"/>
        <v>46138.060475486367</v>
      </c>
      <c r="BM49" s="178">
        <f t="shared" si="37"/>
        <v>36935.009956507594</v>
      </c>
      <c r="BN49" s="179">
        <f t="shared" si="38"/>
        <v>83073.070431993954</v>
      </c>
      <c r="BO49" s="81"/>
      <c r="BP49" s="83">
        <v>119668.93300372337</v>
      </c>
      <c r="BQ49" s="87">
        <v>1.567639978041099</v>
      </c>
      <c r="BR49" s="84">
        <v>6244.8894758815841</v>
      </c>
      <c r="BS49" s="87">
        <v>0.64841547875418792</v>
      </c>
      <c r="BT49" s="84">
        <v>125913.82247960496</v>
      </c>
      <c r="BU49" s="88">
        <v>1.4646592043505138</v>
      </c>
      <c r="BV49" s="86">
        <v>38153.472788439198</v>
      </c>
      <c r="BW49" s="87">
        <v>0.16918974926915439</v>
      </c>
      <c r="BX49" s="84">
        <v>4396.6473917301691</v>
      </c>
      <c r="BY49" s="87">
        <v>3.7497738967942014E-2</v>
      </c>
      <c r="BZ49" s="84">
        <v>42550.120180169368</v>
      </c>
      <c r="CA49" s="88">
        <v>0.12414041446200925</v>
      </c>
      <c r="CB49" s="177">
        <f t="shared" si="39"/>
        <v>157822.40579216258</v>
      </c>
      <c r="CC49" s="178">
        <f t="shared" si="40"/>
        <v>10641.536867611754</v>
      </c>
      <c r="CD49" s="179">
        <f t="shared" si="41"/>
        <v>168463.94265977433</v>
      </c>
      <c r="CE49" s="81"/>
      <c r="CF49" s="83">
        <v>222751.76874507719</v>
      </c>
      <c r="CG49" s="87">
        <f t="shared" si="42"/>
        <v>1.7758767200162413</v>
      </c>
      <c r="CH49" s="84">
        <v>55661.954068152227</v>
      </c>
      <c r="CI49" s="87">
        <f t="shared" si="43"/>
        <v>3.0142940576276525</v>
      </c>
      <c r="CJ49" s="84">
        <v>278413.72281322943</v>
      </c>
      <c r="CK49" s="88">
        <f t="shared" si="44"/>
        <v>1.934799113352718</v>
      </c>
      <c r="CL49" s="86">
        <v>442438.55860851897</v>
      </c>
      <c r="CM49" s="87">
        <f t="shared" si="45"/>
        <v>0.93276135409063476</v>
      </c>
      <c r="CN49" s="84">
        <v>94803.533456025441</v>
      </c>
      <c r="CO49" s="87">
        <f t="shared" si="46"/>
        <v>0.57963250624258944</v>
      </c>
      <c r="CP49" s="84">
        <v>537242.09206454444</v>
      </c>
      <c r="CQ49" s="88">
        <f t="shared" si="47"/>
        <v>0.84221745452122532</v>
      </c>
      <c r="CR49" s="177">
        <f t="shared" si="48"/>
        <v>665190.32735359622</v>
      </c>
      <c r="CS49" s="178">
        <f t="shared" si="49"/>
        <v>150465.48752417768</v>
      </c>
      <c r="CT49" s="179">
        <f t="shared" si="50"/>
        <v>815655.81487777387</v>
      </c>
      <c r="CU49" s="81"/>
      <c r="CV49" s="86">
        <f t="shared" si="51"/>
        <v>442690.25210059801</v>
      </c>
      <c r="CW49" s="87">
        <f t="shared" si="65"/>
        <v>0.67287254978347832</v>
      </c>
      <c r="CX49" s="87">
        <f t="shared" si="52"/>
        <v>104036.02329503524</v>
      </c>
      <c r="CY49" s="87">
        <f t="shared" si="53"/>
        <v>1.09304500204912</v>
      </c>
      <c r="CZ49" s="84">
        <f t="shared" si="54"/>
        <v>546726.27539563319</v>
      </c>
      <c r="DA49" s="88">
        <f t="shared" si="55"/>
        <v>0.72597637655427194</v>
      </c>
      <c r="DB49" s="86">
        <f t="shared" si="56"/>
        <v>588300.43228578125</v>
      </c>
      <c r="DC49" s="87">
        <f t="shared" si="57"/>
        <v>0.24355415434266767</v>
      </c>
      <c r="DD49" s="84">
        <f t="shared" si="58"/>
        <v>174837.900086226</v>
      </c>
      <c r="DE49" s="87">
        <f t="shared" si="59"/>
        <v>0.16937291365425772</v>
      </c>
      <c r="DF49" s="84">
        <f t="shared" si="60"/>
        <v>763138.33237200719</v>
      </c>
      <c r="DG49" s="88">
        <f t="shared" si="61"/>
        <v>0.22134406392696657</v>
      </c>
      <c r="DH49" s="224"/>
      <c r="DI49" s="237" t="s">
        <v>49</v>
      </c>
      <c r="DJ49" s="86">
        <f t="shared" si="62"/>
        <v>546726.27539563319</v>
      </c>
      <c r="DK49" s="84">
        <f t="shared" si="63"/>
        <v>763138.33237200719</v>
      </c>
      <c r="DL49" s="85">
        <f t="shared" si="64"/>
        <v>1309864.6077676404</v>
      </c>
      <c r="DM49"/>
    </row>
    <row r="50" spans="1:119" s="100" customFormat="1" ht="15.6">
      <c r="A50" s="73">
        <v>38</v>
      </c>
      <c r="B50" s="73" t="s">
        <v>50</v>
      </c>
      <c r="C50" s="82"/>
      <c r="D50" s="83">
        <v>0</v>
      </c>
      <c r="E50" s="87">
        <v>0</v>
      </c>
      <c r="F50" s="84">
        <v>119.68</v>
      </c>
      <c r="G50" s="87">
        <v>8.3581255674278938E-3</v>
      </c>
      <c r="H50" s="84">
        <v>119.68</v>
      </c>
      <c r="I50" s="88">
        <v>1.0501930501930503E-3</v>
      </c>
      <c r="J50" s="86">
        <v>0</v>
      </c>
      <c r="K50" s="87">
        <v>0</v>
      </c>
      <c r="L50" s="84">
        <v>1540.8000000000002</v>
      </c>
      <c r="M50" s="87">
        <v>7.7343961769755143E-3</v>
      </c>
      <c r="N50" s="84">
        <v>1540.8000000000002</v>
      </c>
      <c r="O50" s="88">
        <v>3.4507007556246337E-3</v>
      </c>
      <c r="P50" s="177">
        <f t="shared" si="27"/>
        <v>0</v>
      </c>
      <c r="Q50" s="178">
        <f t="shared" si="28"/>
        <v>1660.4800000000002</v>
      </c>
      <c r="R50" s="179">
        <f t="shared" si="29"/>
        <v>1660.4800000000002</v>
      </c>
      <c r="S50" s="79"/>
      <c r="T50" s="83">
        <v>1464.9183458016792</v>
      </c>
      <c r="U50" s="87">
        <v>7.9274763017570162E-3</v>
      </c>
      <c r="V50" s="84">
        <v>1430.5475936329417</v>
      </c>
      <c r="W50" s="87">
        <v>5.2764369785812247E-2</v>
      </c>
      <c r="X50" s="84">
        <v>2895.4659394346209</v>
      </c>
      <c r="Y50" s="88">
        <v>1.3664174662979211E-2</v>
      </c>
      <c r="Z50" s="86">
        <v>2.8265247590195202</v>
      </c>
      <c r="AA50" s="87">
        <v>3.3827301666750689E-6</v>
      </c>
      <c r="AB50" s="84">
        <v>2.7934664156572921</v>
      </c>
      <c r="AC50" s="87">
        <v>1.0920424451948351E-5</v>
      </c>
      <c r="AD50" s="84">
        <v>5.6199911746768123</v>
      </c>
      <c r="AE50" s="88">
        <v>5.1494498919042755E-6</v>
      </c>
      <c r="AF50" s="177">
        <f t="shared" si="30"/>
        <v>1467.7448705606987</v>
      </c>
      <c r="AG50" s="178">
        <f t="shared" si="31"/>
        <v>1433.341060048599</v>
      </c>
      <c r="AH50" s="179">
        <f t="shared" si="32"/>
        <v>2901.085930609298</v>
      </c>
      <c r="AI50" s="81"/>
      <c r="AJ50" s="83">
        <v>27.449456588376506</v>
      </c>
      <c r="AK50" s="87">
        <v>4.4182813572804909E-4</v>
      </c>
      <c r="AL50" s="84">
        <v>-121.38383261450804</v>
      </c>
      <c r="AM50" s="87">
        <v>-1.230574134372547E-2</v>
      </c>
      <c r="AN50" s="84">
        <v>-93.934376026131531</v>
      </c>
      <c r="AO50" s="88">
        <v>-1.3048072123755959E-3</v>
      </c>
      <c r="AP50" s="86">
        <v>0</v>
      </c>
      <c r="AQ50" s="87">
        <v>0</v>
      </c>
      <c r="AR50" s="84">
        <v>-398.8179759518805</v>
      </c>
      <c r="AS50" s="87">
        <v>-3.9103251850837869E-3</v>
      </c>
      <c r="AT50" s="84">
        <v>-398.8179759518805</v>
      </c>
      <c r="AU50" s="88">
        <v>-1.8496249249928369E-3</v>
      </c>
      <c r="AV50" s="177">
        <f t="shared" si="33"/>
        <v>27.449456588376506</v>
      </c>
      <c r="AW50" s="178">
        <f t="shared" si="34"/>
        <v>-520.20180856638854</v>
      </c>
      <c r="AX50" s="179">
        <f t="shared" si="35"/>
        <v>-492.75235197801203</v>
      </c>
      <c r="AY50" s="81"/>
      <c r="AZ50" s="83">
        <v>473.6496010947879</v>
      </c>
      <c r="BA50" s="87">
        <v>4.3222514335558831E-3</v>
      </c>
      <c r="BB50" s="84">
        <v>117.01159510254745</v>
      </c>
      <c r="BC50" s="87">
        <v>7.4114260895963673E-3</v>
      </c>
      <c r="BD50" s="84">
        <v>590.66119619733536</v>
      </c>
      <c r="BE50" s="88">
        <v>4.7112688335300976E-3</v>
      </c>
      <c r="BF50" s="86">
        <v>0</v>
      </c>
      <c r="BG50" s="87">
        <v>0</v>
      </c>
      <c r="BH50" s="84">
        <v>232.06516946379438</v>
      </c>
      <c r="BI50" s="87">
        <v>1.1934439159876286E-3</v>
      </c>
      <c r="BJ50" s="84">
        <v>232.06516946379438</v>
      </c>
      <c r="BK50" s="88">
        <v>3.252111800082042E-4</v>
      </c>
      <c r="BL50" s="177">
        <f t="shared" si="36"/>
        <v>473.6496010947879</v>
      </c>
      <c r="BM50" s="178">
        <f t="shared" si="37"/>
        <v>349.07676456634181</v>
      </c>
      <c r="BN50" s="179">
        <f t="shared" si="38"/>
        <v>822.72636566112965</v>
      </c>
      <c r="BO50" s="81"/>
      <c r="BP50" s="83">
        <v>539.19999999999993</v>
      </c>
      <c r="BQ50" s="87">
        <v>7.0634161677823326E-3</v>
      </c>
      <c r="BR50" s="84">
        <v>0</v>
      </c>
      <c r="BS50" s="87">
        <v>0</v>
      </c>
      <c r="BT50" s="84">
        <v>539.19999999999993</v>
      </c>
      <c r="BU50" s="88">
        <v>6.2721012469756183E-3</v>
      </c>
      <c r="BV50" s="86">
        <v>455.46999999999991</v>
      </c>
      <c r="BW50" s="87">
        <v>2.0197599187608364E-3</v>
      </c>
      <c r="BX50" s="84">
        <v>0</v>
      </c>
      <c r="BY50" s="87">
        <v>0</v>
      </c>
      <c r="BZ50" s="84">
        <v>455.46999999999991</v>
      </c>
      <c r="CA50" s="88">
        <v>1.3288384224438231E-3</v>
      </c>
      <c r="CB50" s="177">
        <f t="shared" si="39"/>
        <v>994.66999999999985</v>
      </c>
      <c r="CC50" s="178">
        <f t="shared" si="40"/>
        <v>0</v>
      </c>
      <c r="CD50" s="179">
        <f t="shared" si="41"/>
        <v>994.66999999999985</v>
      </c>
      <c r="CE50" s="81"/>
      <c r="CF50" s="83">
        <v>0</v>
      </c>
      <c r="CG50" s="87">
        <f t="shared" si="42"/>
        <v>0</v>
      </c>
      <c r="CH50" s="84">
        <v>0</v>
      </c>
      <c r="CI50" s="87">
        <f t="shared" si="43"/>
        <v>0</v>
      </c>
      <c r="CJ50" s="84">
        <v>0</v>
      </c>
      <c r="CK50" s="88">
        <f t="shared" si="44"/>
        <v>0</v>
      </c>
      <c r="CL50" s="86">
        <v>0</v>
      </c>
      <c r="CM50" s="87">
        <f t="shared" si="45"/>
        <v>0</v>
      </c>
      <c r="CN50" s="84">
        <v>0</v>
      </c>
      <c r="CO50" s="87">
        <f t="shared" si="46"/>
        <v>0</v>
      </c>
      <c r="CP50" s="84">
        <v>0</v>
      </c>
      <c r="CQ50" s="88">
        <f t="shared" si="47"/>
        <v>0</v>
      </c>
      <c r="CR50" s="177">
        <f t="shared" si="48"/>
        <v>0</v>
      </c>
      <c r="CS50" s="178">
        <f t="shared" si="49"/>
        <v>0</v>
      </c>
      <c r="CT50" s="179">
        <f t="shared" si="50"/>
        <v>0</v>
      </c>
      <c r="CU50" s="81"/>
      <c r="CV50" s="86">
        <f t="shared" si="51"/>
        <v>2505.2174034848435</v>
      </c>
      <c r="CW50" s="87">
        <f t="shared" si="65"/>
        <v>3.8078363235830434E-3</v>
      </c>
      <c r="CX50" s="87">
        <f t="shared" si="52"/>
        <v>1545.8553561209812</v>
      </c>
      <c r="CY50" s="87">
        <f t="shared" si="53"/>
        <v>1.6241388486246913E-2</v>
      </c>
      <c r="CZ50" s="84">
        <f t="shared" si="54"/>
        <v>4051.072759605825</v>
      </c>
      <c r="DA50" s="88">
        <f t="shared" si="55"/>
        <v>5.3792606200390456E-3</v>
      </c>
      <c r="DB50" s="86">
        <f t="shared" si="56"/>
        <v>458.29652475901946</v>
      </c>
      <c r="DC50" s="87">
        <f t="shared" si="57"/>
        <v>1.8973302822875422E-4</v>
      </c>
      <c r="DD50" s="84">
        <f t="shared" si="58"/>
        <v>1376.8406599275713</v>
      </c>
      <c r="DE50" s="87">
        <f t="shared" si="59"/>
        <v>1.3338041356855416E-3</v>
      </c>
      <c r="DF50" s="84">
        <f t="shared" si="60"/>
        <v>1835.1371846865909</v>
      </c>
      <c r="DG50" s="88">
        <f t="shared" si="61"/>
        <v>5.3227141802649413E-4</v>
      </c>
      <c r="DH50" s="224"/>
      <c r="DI50" s="237" t="s">
        <v>50</v>
      </c>
      <c r="DJ50" s="86">
        <f t="shared" si="62"/>
        <v>4051.072759605825</v>
      </c>
      <c r="DK50" s="84">
        <f t="shared" si="63"/>
        <v>1835.1371846865909</v>
      </c>
      <c r="DL50" s="85">
        <f t="shared" si="64"/>
        <v>5886.2099442924155</v>
      </c>
      <c r="DM50"/>
    </row>
    <row r="51" spans="1:119" s="100" customFormat="1" ht="15.6">
      <c r="A51" s="73">
        <v>39</v>
      </c>
      <c r="B51" s="73" t="s">
        <v>51</v>
      </c>
      <c r="C51" s="82"/>
      <c r="D51" s="83">
        <v>28892.55000000001</v>
      </c>
      <c r="E51" s="87">
        <v>0.28996647966198663</v>
      </c>
      <c r="F51" s="84">
        <v>4096.66</v>
      </c>
      <c r="G51" s="87">
        <v>0.28609958796005308</v>
      </c>
      <c r="H51" s="84">
        <v>32989.210000000006</v>
      </c>
      <c r="I51" s="88">
        <v>0.28948060723060731</v>
      </c>
      <c r="J51" s="86">
        <v>1193491.3700000006</v>
      </c>
      <c r="K51" s="87">
        <v>4.8260091628117641</v>
      </c>
      <c r="L51" s="84">
        <v>250980.02000000005</v>
      </c>
      <c r="M51" s="87">
        <v>1.2598513156705857</v>
      </c>
      <c r="N51" s="84">
        <v>1444471.3900000006</v>
      </c>
      <c r="O51" s="88">
        <v>3.2349678848333117</v>
      </c>
      <c r="P51" s="177">
        <f t="shared" si="27"/>
        <v>1222383.9200000006</v>
      </c>
      <c r="Q51" s="178">
        <f t="shared" si="28"/>
        <v>255076.68000000005</v>
      </c>
      <c r="R51" s="179">
        <f t="shared" si="29"/>
        <v>1477460.6000000006</v>
      </c>
      <c r="S51" s="79"/>
      <c r="T51" s="83">
        <v>46806.009603908438</v>
      </c>
      <c r="U51" s="87">
        <v>0.25329297907845899</v>
      </c>
      <c r="V51" s="84">
        <v>17069.594990039936</v>
      </c>
      <c r="W51" s="87">
        <v>0.62959556617143464</v>
      </c>
      <c r="X51" s="84">
        <v>63875.604593948374</v>
      </c>
      <c r="Y51" s="88">
        <v>0.30143936628228318</v>
      </c>
      <c r="Z51" s="86">
        <v>2126289.9355621682</v>
      </c>
      <c r="AA51" s="87">
        <v>2.5447026724856161</v>
      </c>
      <c r="AB51" s="84">
        <v>523461.25992618373</v>
      </c>
      <c r="AC51" s="87">
        <v>2.0463532729461997</v>
      </c>
      <c r="AD51" s="84">
        <v>2649751.1954883519</v>
      </c>
      <c r="AE51" s="88">
        <v>2.4278972302773028</v>
      </c>
      <c r="AF51" s="177">
        <f t="shared" si="30"/>
        <v>2173095.9451660765</v>
      </c>
      <c r="AG51" s="178">
        <f t="shared" si="31"/>
        <v>540530.85491622367</v>
      </c>
      <c r="AH51" s="179">
        <f t="shared" si="32"/>
        <v>2713626.8000823003</v>
      </c>
      <c r="AI51" s="81"/>
      <c r="AJ51" s="83">
        <v>26364.100672431035</v>
      </c>
      <c r="AK51" s="87">
        <v>0.42435818037940082</v>
      </c>
      <c r="AL51" s="84">
        <v>472.59594386228963</v>
      </c>
      <c r="AM51" s="87">
        <v>4.7911186522940963E-2</v>
      </c>
      <c r="AN51" s="84">
        <v>26836.696616293324</v>
      </c>
      <c r="AO51" s="88">
        <v>0.37277849476036345</v>
      </c>
      <c r="AP51" s="86">
        <v>893204.37675400928</v>
      </c>
      <c r="AQ51" s="87">
        <v>7.8606387112031086</v>
      </c>
      <c r="AR51" s="84">
        <v>147712.24415134691</v>
      </c>
      <c r="AS51" s="87">
        <v>1.4482870464192616</v>
      </c>
      <c r="AT51" s="84">
        <v>1040916.6209053562</v>
      </c>
      <c r="AU51" s="88">
        <v>4.8275289554605365</v>
      </c>
      <c r="AV51" s="177">
        <f t="shared" si="33"/>
        <v>919568.47742644034</v>
      </c>
      <c r="AW51" s="178">
        <f t="shared" si="34"/>
        <v>148184.84009520919</v>
      </c>
      <c r="AX51" s="179">
        <f t="shared" si="35"/>
        <v>1067753.3175216494</v>
      </c>
      <c r="AY51" s="81"/>
      <c r="AZ51" s="83">
        <v>52094.239688412534</v>
      </c>
      <c r="BA51" s="87">
        <v>0.47538180471978148</v>
      </c>
      <c r="BB51" s="84">
        <v>108.97780268144423</v>
      </c>
      <c r="BC51" s="87">
        <v>6.9025717431874991E-3</v>
      </c>
      <c r="BD51" s="84">
        <v>52203.217491093979</v>
      </c>
      <c r="BE51" s="88">
        <v>0.41638657348605734</v>
      </c>
      <c r="BF51" s="86">
        <v>2321587.9858797975</v>
      </c>
      <c r="BG51" s="87">
        <v>4.4720485615050434</v>
      </c>
      <c r="BH51" s="84">
        <v>330950.22846520395</v>
      </c>
      <c r="BI51" s="87">
        <v>1.7019811183605242</v>
      </c>
      <c r="BJ51" s="84">
        <v>2652538.2143450016</v>
      </c>
      <c r="BK51" s="88">
        <v>3.7172104917648006</v>
      </c>
      <c r="BL51" s="177">
        <f t="shared" si="36"/>
        <v>2373682.2255682102</v>
      </c>
      <c r="BM51" s="178">
        <f t="shared" si="37"/>
        <v>331059.2062678854</v>
      </c>
      <c r="BN51" s="179">
        <f t="shared" si="38"/>
        <v>2704741.4318360956</v>
      </c>
      <c r="BO51" s="81"/>
      <c r="BP51" s="83">
        <v>18790.087010898249</v>
      </c>
      <c r="BQ51" s="87">
        <v>0.24614652148890118</v>
      </c>
      <c r="BR51" s="84">
        <v>0</v>
      </c>
      <c r="BS51" s="87">
        <v>0</v>
      </c>
      <c r="BT51" s="84">
        <v>18790.087010898249</v>
      </c>
      <c r="BU51" s="88">
        <v>0.21857071248485774</v>
      </c>
      <c r="BV51" s="86">
        <v>220698.76035574314</v>
      </c>
      <c r="BW51" s="87">
        <v>0.97867809139291972</v>
      </c>
      <c r="BX51" s="84">
        <v>0</v>
      </c>
      <c r="BY51" s="87">
        <v>0</v>
      </c>
      <c r="BZ51" s="84">
        <v>220698.76035574314</v>
      </c>
      <c r="CA51" s="88">
        <v>0.6438909094922457</v>
      </c>
      <c r="CB51" s="177">
        <f t="shared" si="39"/>
        <v>239488.84736664139</v>
      </c>
      <c r="CC51" s="178">
        <f t="shared" si="40"/>
        <v>0</v>
      </c>
      <c r="CD51" s="179">
        <f t="shared" si="41"/>
        <v>239488.84736664139</v>
      </c>
      <c r="CE51" s="81"/>
      <c r="CF51" s="83">
        <v>1255.5655605529764</v>
      </c>
      <c r="CG51" s="87">
        <f t="shared" si="42"/>
        <v>1.0009930165770908E-2</v>
      </c>
      <c r="CH51" s="84">
        <v>758.95290875406329</v>
      </c>
      <c r="CI51" s="87">
        <f t="shared" si="43"/>
        <v>4.110001672013773E-2</v>
      </c>
      <c r="CJ51" s="84">
        <v>2014.5184693070396</v>
      </c>
      <c r="CK51" s="88">
        <f t="shared" si="44"/>
        <v>1.3999627995573529E-2</v>
      </c>
      <c r="CL51" s="86">
        <v>120782.44874540092</v>
      </c>
      <c r="CM51" s="87">
        <f t="shared" si="45"/>
        <v>0.25463693941248094</v>
      </c>
      <c r="CN51" s="84">
        <v>25147.119397083978</v>
      </c>
      <c r="CO51" s="87">
        <f t="shared" si="46"/>
        <v>0.15375047015177476</v>
      </c>
      <c r="CP51" s="84">
        <v>145929.5681424849</v>
      </c>
      <c r="CQ51" s="88">
        <f t="shared" si="47"/>
        <v>0.2287691735918182</v>
      </c>
      <c r="CR51" s="177">
        <f t="shared" si="48"/>
        <v>122038.0143059539</v>
      </c>
      <c r="CS51" s="178">
        <f t="shared" si="49"/>
        <v>25906.072305838043</v>
      </c>
      <c r="CT51" s="179">
        <f t="shared" si="50"/>
        <v>147944.08661179195</v>
      </c>
      <c r="CU51" s="81"/>
      <c r="CV51" s="86">
        <f t="shared" si="51"/>
        <v>174202.55253620326</v>
      </c>
      <c r="CW51" s="87">
        <f t="shared" si="65"/>
        <v>0.26478133446044111</v>
      </c>
      <c r="CX51" s="87">
        <f t="shared" si="52"/>
        <v>22506.781645337735</v>
      </c>
      <c r="CY51" s="87">
        <f t="shared" si="53"/>
        <v>0.23646545120127899</v>
      </c>
      <c r="CZ51" s="84">
        <f t="shared" si="54"/>
        <v>196709.33418154099</v>
      </c>
      <c r="DA51" s="88">
        <f t="shared" si="55"/>
        <v>0.26120260922191474</v>
      </c>
      <c r="DB51" s="86">
        <f t="shared" si="56"/>
        <v>6876054.8772971202</v>
      </c>
      <c r="DC51" s="87">
        <f t="shared" si="57"/>
        <v>2.8466607178020111</v>
      </c>
      <c r="DD51" s="84">
        <f t="shared" si="58"/>
        <v>1278250.8719398186</v>
      </c>
      <c r="DE51" s="87">
        <f t="shared" si="59"/>
        <v>1.2382960127911009</v>
      </c>
      <c r="DF51" s="84">
        <f t="shared" si="60"/>
        <v>8154305.7492369385</v>
      </c>
      <c r="DG51" s="88">
        <f t="shared" si="61"/>
        <v>2.3651114044148072</v>
      </c>
      <c r="DH51" s="224"/>
      <c r="DI51" s="237" t="s">
        <v>51</v>
      </c>
      <c r="DJ51" s="86">
        <f t="shared" si="62"/>
        <v>196709.33418154099</v>
      </c>
      <c r="DK51" s="84">
        <f t="shared" si="63"/>
        <v>8154305.7492369385</v>
      </c>
      <c r="DL51" s="85">
        <f t="shared" si="64"/>
        <v>8351015.0834184792</v>
      </c>
      <c r="DM51"/>
    </row>
    <row r="52" spans="1:119" s="100" customFormat="1" ht="15.6">
      <c r="A52" s="73">
        <v>40</v>
      </c>
      <c r="B52" s="73" t="s">
        <v>52</v>
      </c>
      <c r="C52" s="82"/>
      <c r="D52" s="83">
        <v>7289.91</v>
      </c>
      <c r="E52" s="87">
        <v>7.3161750684959004E-2</v>
      </c>
      <c r="F52" s="84">
        <v>5756.3999999999987</v>
      </c>
      <c r="G52" s="87">
        <v>0.40201131363922055</v>
      </c>
      <c r="H52" s="84">
        <v>13046.309999999998</v>
      </c>
      <c r="I52" s="88">
        <v>0.11448148473148471</v>
      </c>
      <c r="J52" s="86">
        <v>4153.6099999999969</v>
      </c>
      <c r="K52" s="87">
        <v>1.6795563355222708E-2</v>
      </c>
      <c r="L52" s="84">
        <v>12200.980000000003</v>
      </c>
      <c r="M52" s="87">
        <v>6.1245595189093151E-2</v>
      </c>
      <c r="N52" s="84">
        <v>16354.59</v>
      </c>
      <c r="O52" s="88">
        <v>3.6626944490479665E-2</v>
      </c>
      <c r="P52" s="177">
        <f t="shared" si="27"/>
        <v>11443.519999999997</v>
      </c>
      <c r="Q52" s="178">
        <f t="shared" si="28"/>
        <v>17957.38</v>
      </c>
      <c r="R52" s="179">
        <f t="shared" si="29"/>
        <v>29400.899999999998</v>
      </c>
      <c r="S52" s="79"/>
      <c r="T52" s="83">
        <v>9472.8804880621992</v>
      </c>
      <c r="U52" s="87">
        <v>5.1262949770345796E-2</v>
      </c>
      <c r="V52" s="84">
        <v>19369.903986721703</v>
      </c>
      <c r="W52" s="87">
        <v>0.71444024737096867</v>
      </c>
      <c r="X52" s="84">
        <v>28842.784474783904</v>
      </c>
      <c r="Y52" s="88">
        <v>0.13611379068995999</v>
      </c>
      <c r="Z52" s="86">
        <v>6956.3710514115701</v>
      </c>
      <c r="AA52" s="87">
        <v>8.3252503382839019E-3</v>
      </c>
      <c r="AB52" s="84">
        <v>32898.017783967414</v>
      </c>
      <c r="AC52" s="87">
        <v>0.12860735171721649</v>
      </c>
      <c r="AD52" s="84">
        <v>39854.388835378981</v>
      </c>
      <c r="AE52" s="88">
        <v>3.6517526789898433E-2</v>
      </c>
      <c r="AF52" s="177">
        <f t="shared" si="30"/>
        <v>16429.251539473771</v>
      </c>
      <c r="AG52" s="178">
        <f t="shared" si="31"/>
        <v>52267.921770689121</v>
      </c>
      <c r="AH52" s="179">
        <f t="shared" si="32"/>
        <v>68697.173310162892</v>
      </c>
      <c r="AI52" s="81"/>
      <c r="AJ52" s="83">
        <v>152.74068682291551</v>
      </c>
      <c r="AK52" s="87">
        <v>2.4585234571589728E-3</v>
      </c>
      <c r="AL52" s="84">
        <v>5282.5244815998267</v>
      </c>
      <c r="AM52" s="87">
        <v>0.53553573414434574</v>
      </c>
      <c r="AN52" s="84">
        <v>5435.2651684227421</v>
      </c>
      <c r="AO52" s="88">
        <v>7.549923140979764E-2</v>
      </c>
      <c r="AP52" s="86">
        <v>0</v>
      </c>
      <c r="AQ52" s="87">
        <v>0</v>
      </c>
      <c r="AR52" s="84">
        <v>963.63309327299476</v>
      </c>
      <c r="AS52" s="87">
        <v>9.4482169335823232E-3</v>
      </c>
      <c r="AT52" s="84">
        <v>963.63309327299476</v>
      </c>
      <c r="AU52" s="88">
        <v>4.4691059464198515E-3</v>
      </c>
      <c r="AV52" s="177">
        <f t="shared" si="33"/>
        <v>152.74068682291551</v>
      </c>
      <c r="AW52" s="178">
        <f t="shared" si="34"/>
        <v>6246.157574872821</v>
      </c>
      <c r="AX52" s="179">
        <f t="shared" si="35"/>
        <v>6398.8982616957364</v>
      </c>
      <c r="AY52" s="81"/>
      <c r="AZ52" s="83">
        <v>10843.952783448813</v>
      </c>
      <c r="BA52" s="87">
        <v>9.8955621107541358E-2</v>
      </c>
      <c r="BB52" s="84">
        <v>7052.7986116106695</v>
      </c>
      <c r="BC52" s="87">
        <v>0.44671893916966487</v>
      </c>
      <c r="BD52" s="84">
        <v>17896.75139505948</v>
      </c>
      <c r="BE52" s="88">
        <v>0.14274918957230864</v>
      </c>
      <c r="BF52" s="86">
        <v>12674.832190900341</v>
      </c>
      <c r="BG52" s="87">
        <v>2.4415385249830661E-2</v>
      </c>
      <c r="BH52" s="84">
        <v>19111.014625247761</v>
      </c>
      <c r="BI52" s="87">
        <v>9.8282410003845522E-2</v>
      </c>
      <c r="BJ52" s="84">
        <v>31785.8468161481</v>
      </c>
      <c r="BK52" s="88">
        <v>4.4544007937616363E-2</v>
      </c>
      <c r="BL52" s="177">
        <f t="shared" si="36"/>
        <v>23518.784974349153</v>
      </c>
      <c r="BM52" s="178">
        <f t="shared" si="37"/>
        <v>26163.81323685843</v>
      </c>
      <c r="BN52" s="179">
        <f t="shared" si="38"/>
        <v>49682.598211207587</v>
      </c>
      <c r="BO52" s="81"/>
      <c r="BP52" s="83">
        <v>851.45048288948476</v>
      </c>
      <c r="BQ52" s="87">
        <v>1.1153837364442993E-2</v>
      </c>
      <c r="BR52" s="84">
        <v>0</v>
      </c>
      <c r="BS52" s="87">
        <v>0</v>
      </c>
      <c r="BT52" s="84">
        <v>851.45048288948476</v>
      </c>
      <c r="BU52" s="88">
        <v>9.9042723209739059E-3</v>
      </c>
      <c r="BV52" s="86">
        <v>927.9</v>
      </c>
      <c r="BW52" s="87">
        <v>4.1147281459112135E-3</v>
      </c>
      <c r="BX52" s="84">
        <v>2646.2000000000003</v>
      </c>
      <c r="BY52" s="87">
        <v>2.2568677452644331E-2</v>
      </c>
      <c r="BZ52" s="84">
        <v>3574.1000000000004</v>
      </c>
      <c r="CA52" s="88">
        <v>1.0427473611119216E-2</v>
      </c>
      <c r="CB52" s="177">
        <f t="shared" si="39"/>
        <v>1779.3504828894847</v>
      </c>
      <c r="CC52" s="178">
        <f t="shared" si="40"/>
        <v>2646.2000000000003</v>
      </c>
      <c r="CD52" s="179">
        <f t="shared" si="41"/>
        <v>4425.5504828894846</v>
      </c>
      <c r="CE52" s="81"/>
      <c r="CF52" s="83">
        <v>0</v>
      </c>
      <c r="CG52" s="87">
        <f t="shared" si="42"/>
        <v>0</v>
      </c>
      <c r="CH52" s="84">
        <v>0</v>
      </c>
      <c r="CI52" s="87">
        <f t="shared" si="43"/>
        <v>0</v>
      </c>
      <c r="CJ52" s="84">
        <v>0</v>
      </c>
      <c r="CK52" s="88">
        <f t="shared" si="44"/>
        <v>0</v>
      </c>
      <c r="CL52" s="86">
        <v>0</v>
      </c>
      <c r="CM52" s="87">
        <f t="shared" si="45"/>
        <v>0</v>
      </c>
      <c r="CN52" s="84">
        <v>0</v>
      </c>
      <c r="CO52" s="87">
        <f t="shared" si="46"/>
        <v>0</v>
      </c>
      <c r="CP52" s="84">
        <v>0</v>
      </c>
      <c r="CQ52" s="88">
        <f t="shared" si="47"/>
        <v>0</v>
      </c>
      <c r="CR52" s="177">
        <f t="shared" si="48"/>
        <v>0</v>
      </c>
      <c r="CS52" s="178">
        <f t="shared" si="49"/>
        <v>0</v>
      </c>
      <c r="CT52" s="179">
        <f t="shared" si="50"/>
        <v>0</v>
      </c>
      <c r="CU52" s="81"/>
      <c r="CV52" s="86">
        <f t="shared" si="51"/>
        <v>28610.934441223413</v>
      </c>
      <c r="CW52" s="87">
        <f t="shared" si="65"/>
        <v>4.3487545338538817E-2</v>
      </c>
      <c r="CX52" s="87">
        <f t="shared" si="52"/>
        <v>37461.627079932194</v>
      </c>
      <c r="CY52" s="87">
        <f t="shared" si="53"/>
        <v>0.39358717251452191</v>
      </c>
      <c r="CZ52" s="84">
        <f t="shared" si="54"/>
        <v>66072.561521155614</v>
      </c>
      <c r="DA52" s="88">
        <f t="shared" si="55"/>
        <v>8.7735162843740819E-2</v>
      </c>
      <c r="DB52" s="86">
        <f t="shared" si="56"/>
        <v>24712.713242311911</v>
      </c>
      <c r="DC52" s="87">
        <f t="shared" si="57"/>
        <v>1.023096983263868E-2</v>
      </c>
      <c r="DD52" s="84">
        <f t="shared" si="58"/>
        <v>67819.84550248817</v>
      </c>
      <c r="DE52" s="87">
        <f t="shared" si="59"/>
        <v>6.5699970262014032E-2</v>
      </c>
      <c r="DF52" s="84">
        <f t="shared" si="60"/>
        <v>92532.558744800073</v>
      </c>
      <c r="DG52" s="88">
        <f t="shared" si="61"/>
        <v>2.6838558265673228E-2</v>
      </c>
      <c r="DH52" s="224"/>
      <c r="DI52" s="237" t="s">
        <v>52</v>
      </c>
      <c r="DJ52" s="86">
        <f t="shared" si="62"/>
        <v>66072.561521155614</v>
      </c>
      <c r="DK52" s="84">
        <f t="shared" si="63"/>
        <v>92532.558744800073</v>
      </c>
      <c r="DL52" s="85">
        <f t="shared" si="64"/>
        <v>158605.12026595569</v>
      </c>
      <c r="DM52"/>
    </row>
    <row r="53" spans="1:119" s="100" customFormat="1" ht="15.6">
      <c r="A53" s="73">
        <v>41</v>
      </c>
      <c r="B53" s="73" t="s">
        <v>53</v>
      </c>
      <c r="C53" s="82"/>
      <c r="D53" s="83">
        <v>729150.11000000034</v>
      </c>
      <c r="E53" s="87">
        <v>7.3177719011250426</v>
      </c>
      <c r="F53" s="84">
        <v>295136.39</v>
      </c>
      <c r="G53" s="87">
        <v>20.611522452685243</v>
      </c>
      <c r="H53" s="84">
        <v>1024286.5000000003</v>
      </c>
      <c r="I53" s="88">
        <v>8.9881230256230289</v>
      </c>
      <c r="J53" s="86">
        <v>936722.76</v>
      </c>
      <c r="K53" s="87">
        <v>3.7877380066638633</v>
      </c>
      <c r="L53" s="84">
        <v>2053086.7699999996</v>
      </c>
      <c r="M53" s="87">
        <v>10.305936179184192</v>
      </c>
      <c r="N53" s="84">
        <v>2989809.5299999993</v>
      </c>
      <c r="O53" s="88">
        <v>6.6958320381261212</v>
      </c>
      <c r="P53" s="177">
        <f t="shared" si="27"/>
        <v>1665872.8700000003</v>
      </c>
      <c r="Q53" s="178">
        <f t="shared" si="28"/>
        <v>2348223.1599999997</v>
      </c>
      <c r="R53" s="179">
        <f t="shared" si="29"/>
        <v>4014096.0300000003</v>
      </c>
      <c r="S53" s="79"/>
      <c r="T53" s="83">
        <v>1470153.9442119645</v>
      </c>
      <c r="U53" s="87">
        <v>7.955808995140238</v>
      </c>
      <c r="V53" s="84">
        <v>792557.76573110104</v>
      </c>
      <c r="W53" s="87">
        <v>29.232729630093726</v>
      </c>
      <c r="X53" s="84">
        <v>2262711.7099430654</v>
      </c>
      <c r="Y53" s="88">
        <v>10.678104548060261</v>
      </c>
      <c r="Z53" s="86">
        <v>2170069.2519528395</v>
      </c>
      <c r="AA53" s="87">
        <v>2.5970969116510663</v>
      </c>
      <c r="AB53" s="84">
        <v>3049231.3102585385</v>
      </c>
      <c r="AC53" s="87">
        <v>11.920279396793374</v>
      </c>
      <c r="AD53" s="84">
        <v>5219300.5622113775</v>
      </c>
      <c r="AE53" s="88">
        <v>4.7823076372430222</v>
      </c>
      <c r="AF53" s="177">
        <f t="shared" si="30"/>
        <v>3640223.196164804</v>
      </c>
      <c r="AG53" s="178">
        <f t="shared" si="31"/>
        <v>3841789.0759896394</v>
      </c>
      <c r="AH53" s="179">
        <f t="shared" si="32"/>
        <v>7482012.272154443</v>
      </c>
      <c r="AI53" s="81"/>
      <c r="AJ53" s="83">
        <v>176609.35664226557</v>
      </c>
      <c r="AK53" s="87">
        <v>2.842715029572739</v>
      </c>
      <c r="AL53" s="84">
        <v>145726.5754465108</v>
      </c>
      <c r="AM53" s="87">
        <v>14.773578208283739</v>
      </c>
      <c r="AN53" s="84">
        <v>322335.93208877638</v>
      </c>
      <c r="AO53" s="88">
        <v>4.4774476266307781</v>
      </c>
      <c r="AP53" s="86">
        <v>494194.14191480289</v>
      </c>
      <c r="AQ53" s="87">
        <v>4.3491520013623415</v>
      </c>
      <c r="AR53" s="84">
        <v>1016222.9475912775</v>
      </c>
      <c r="AS53" s="87">
        <v>9.9638492375923118</v>
      </c>
      <c r="AT53" s="84">
        <v>1510417.0895060804</v>
      </c>
      <c r="AU53" s="88">
        <v>7.0049628260052605</v>
      </c>
      <c r="AV53" s="177">
        <f t="shared" si="33"/>
        <v>670803.49855706841</v>
      </c>
      <c r="AW53" s="178">
        <f t="shared" si="34"/>
        <v>1161949.5230377885</v>
      </c>
      <c r="AX53" s="179">
        <f t="shared" si="35"/>
        <v>1832753.0215948569</v>
      </c>
      <c r="AY53" s="81"/>
      <c r="AZ53" s="83">
        <v>1180659.3625382304</v>
      </c>
      <c r="BA53" s="87">
        <v>10.774012287726588</v>
      </c>
      <c r="BB53" s="84">
        <v>422928.39783317241</v>
      </c>
      <c r="BC53" s="87">
        <v>26.787965406205497</v>
      </c>
      <c r="BD53" s="84">
        <v>1603587.7603714028</v>
      </c>
      <c r="BE53" s="88">
        <v>12.790637146822279</v>
      </c>
      <c r="BF53" s="86">
        <v>2155667.5859385272</v>
      </c>
      <c r="BG53" s="87">
        <v>4.152437980129422</v>
      </c>
      <c r="BH53" s="84">
        <v>2293777.2362486026</v>
      </c>
      <c r="BI53" s="87">
        <v>11.796231608375431</v>
      </c>
      <c r="BJ53" s="84">
        <v>4449444.8221871294</v>
      </c>
      <c r="BK53" s="88">
        <v>6.2353570953724082</v>
      </c>
      <c r="BL53" s="177">
        <f t="shared" si="36"/>
        <v>3336326.9484767579</v>
      </c>
      <c r="BM53" s="178">
        <f t="shared" si="37"/>
        <v>2716705.6340817749</v>
      </c>
      <c r="BN53" s="179">
        <f t="shared" si="38"/>
        <v>6053032.5825585332</v>
      </c>
      <c r="BO53" s="81"/>
      <c r="BP53" s="83">
        <v>574893.72650464461</v>
      </c>
      <c r="BQ53" s="87">
        <v>7.5309971115533045</v>
      </c>
      <c r="BR53" s="84">
        <v>298575.23803243972</v>
      </c>
      <c r="BS53" s="87">
        <v>31.001478354525982</v>
      </c>
      <c r="BT53" s="84">
        <v>873468.96453708434</v>
      </c>
      <c r="BU53" s="88">
        <v>10.160396479353764</v>
      </c>
      <c r="BV53" s="86">
        <v>915060.72507527273</v>
      </c>
      <c r="BW53" s="87">
        <v>4.057792995673184</v>
      </c>
      <c r="BX53" s="84">
        <v>976588.69626668002</v>
      </c>
      <c r="BY53" s="87">
        <v>8.3290436436932733</v>
      </c>
      <c r="BZ53" s="84">
        <v>1891649.4213419529</v>
      </c>
      <c r="CA53" s="88">
        <v>5.5189066961003181</v>
      </c>
      <c r="CB53" s="177">
        <f t="shared" si="39"/>
        <v>1489954.4515799172</v>
      </c>
      <c r="CC53" s="178">
        <f t="shared" si="40"/>
        <v>1275163.9342991197</v>
      </c>
      <c r="CD53" s="179">
        <f t="shared" si="41"/>
        <v>2765118.385879037</v>
      </c>
      <c r="CE53" s="81"/>
      <c r="CF53" s="83">
        <v>817791.08382635447</v>
      </c>
      <c r="CG53" s="87">
        <f t="shared" si="42"/>
        <v>6.5197962547544046</v>
      </c>
      <c r="CH53" s="84">
        <v>402456.85892986495</v>
      </c>
      <c r="CI53" s="87">
        <f t="shared" si="43"/>
        <v>21.794479526148866</v>
      </c>
      <c r="CJ53" s="84">
        <v>1220247.9427562193</v>
      </c>
      <c r="CK53" s="88">
        <f t="shared" si="44"/>
        <v>8.4799506786488994</v>
      </c>
      <c r="CL53" s="86">
        <v>1309133.3904045664</v>
      </c>
      <c r="CM53" s="87">
        <f t="shared" si="45"/>
        <v>2.7599516591850568</v>
      </c>
      <c r="CN53" s="84">
        <v>1211591.6280326624</v>
      </c>
      <c r="CO53" s="87">
        <f t="shared" si="46"/>
        <v>7.407718534297695</v>
      </c>
      <c r="CP53" s="84">
        <v>2520725.0184372291</v>
      </c>
      <c r="CQ53" s="88">
        <f t="shared" si="47"/>
        <v>3.9516609735804433</v>
      </c>
      <c r="CR53" s="177">
        <f t="shared" si="48"/>
        <v>2126924.4742309209</v>
      </c>
      <c r="CS53" s="178">
        <f t="shared" si="49"/>
        <v>1614048.4869625275</v>
      </c>
      <c r="CT53" s="179">
        <f t="shared" si="50"/>
        <v>3740972.9611934484</v>
      </c>
      <c r="CU53" s="81"/>
      <c r="CV53" s="86">
        <f t="shared" si="51"/>
        <v>4949257.5837234603</v>
      </c>
      <c r="CW53" s="87">
        <f t="shared" si="65"/>
        <v>7.5226855664724566</v>
      </c>
      <c r="CX53" s="87">
        <f t="shared" si="52"/>
        <v>2357381.2259730888</v>
      </c>
      <c r="CY53" s="87">
        <f t="shared" si="53"/>
        <v>24.767611115497886</v>
      </c>
      <c r="CZ53" s="84">
        <f t="shared" si="54"/>
        <v>7306638.8096965495</v>
      </c>
      <c r="DA53" s="88">
        <f t="shared" si="55"/>
        <v>9.7021990831075513</v>
      </c>
      <c r="DB53" s="86">
        <f t="shared" si="56"/>
        <v>7980847.8552860087</v>
      </c>
      <c r="DC53" s="87">
        <f t="shared" si="57"/>
        <v>3.3040408329794393</v>
      </c>
      <c r="DD53" s="84">
        <f t="shared" si="58"/>
        <v>10600498.58839776</v>
      </c>
      <c r="DE53" s="87">
        <f t="shared" si="59"/>
        <v>10.269154063388468</v>
      </c>
      <c r="DF53" s="84">
        <f t="shared" si="60"/>
        <v>18581346.44368377</v>
      </c>
      <c r="DG53" s="88">
        <f t="shared" si="61"/>
        <v>5.3894170435602637</v>
      </c>
      <c r="DH53" s="224"/>
      <c r="DI53" s="237" t="s">
        <v>53</v>
      </c>
      <c r="DJ53" s="86">
        <f t="shared" si="62"/>
        <v>7306638.8096965495</v>
      </c>
      <c r="DK53" s="84">
        <f t="shared" si="63"/>
        <v>18581346.44368377</v>
      </c>
      <c r="DL53" s="85">
        <f t="shared" si="64"/>
        <v>25887985.253380321</v>
      </c>
      <c r="DM53"/>
    </row>
    <row r="54" spans="1:119" s="100" customFormat="1" ht="15.6">
      <c r="A54" s="73">
        <v>42</v>
      </c>
      <c r="B54" s="73" t="s">
        <v>54</v>
      </c>
      <c r="C54" s="82"/>
      <c r="D54" s="83">
        <v>4764800.0499999989</v>
      </c>
      <c r="E54" s="87">
        <v>47.819673126524208</v>
      </c>
      <c r="F54" s="84">
        <v>1078052.4400000002</v>
      </c>
      <c r="G54" s="87">
        <v>75.288249179411977</v>
      </c>
      <c r="H54" s="84">
        <v>5842852.4899999993</v>
      </c>
      <c r="I54" s="88">
        <v>51.271081870831864</v>
      </c>
      <c r="J54" s="86">
        <v>5820227.0199999996</v>
      </c>
      <c r="K54" s="87">
        <v>23.534706353314139</v>
      </c>
      <c r="L54" s="84">
        <v>6472657.6799999997</v>
      </c>
      <c r="M54" s="87">
        <v>32.490977943317233</v>
      </c>
      <c r="N54" s="84">
        <v>12292884.699999999</v>
      </c>
      <c r="O54" s="88">
        <v>27.530546808863246</v>
      </c>
      <c r="P54" s="177">
        <f t="shared" si="27"/>
        <v>10585027.069999998</v>
      </c>
      <c r="Q54" s="178">
        <f t="shared" si="28"/>
        <v>7550710.1200000001</v>
      </c>
      <c r="R54" s="179">
        <f t="shared" si="29"/>
        <v>18135737.189999998</v>
      </c>
      <c r="S54" s="79"/>
      <c r="T54" s="83">
        <v>6025636.2127315942</v>
      </c>
      <c r="U54" s="87">
        <v>32.608021065704826</v>
      </c>
      <c r="V54" s="84">
        <v>2831493.8983615539</v>
      </c>
      <c r="W54" s="87">
        <v>104.43692454859671</v>
      </c>
      <c r="X54" s="84">
        <v>8857130.1110931486</v>
      </c>
      <c r="Y54" s="88">
        <v>41.798237445107404</v>
      </c>
      <c r="Z54" s="86">
        <v>12261456.942644255</v>
      </c>
      <c r="AA54" s="87">
        <v>14.674274532680199</v>
      </c>
      <c r="AB54" s="84">
        <v>9128312.9087207373</v>
      </c>
      <c r="AC54" s="87">
        <v>35.685072472931161</v>
      </c>
      <c r="AD54" s="84">
        <v>21389769.851364993</v>
      </c>
      <c r="AE54" s="88">
        <v>19.598882742961408</v>
      </c>
      <c r="AF54" s="177">
        <f t="shared" si="30"/>
        <v>18287093.155375849</v>
      </c>
      <c r="AG54" s="178">
        <f t="shared" si="31"/>
        <v>11959806.807082292</v>
      </c>
      <c r="AH54" s="179">
        <f t="shared" si="32"/>
        <v>30246899.962458141</v>
      </c>
      <c r="AI54" s="81"/>
      <c r="AJ54" s="83">
        <v>1206293.1054021567</v>
      </c>
      <c r="AK54" s="87">
        <v>19.416567762843155</v>
      </c>
      <c r="AL54" s="84">
        <v>753875.6467542093</v>
      </c>
      <c r="AM54" s="87">
        <v>76.426971487653006</v>
      </c>
      <c r="AN54" s="84">
        <v>1960168.7521563661</v>
      </c>
      <c r="AO54" s="88">
        <v>27.227969498359048</v>
      </c>
      <c r="AP54" s="86">
        <v>2534024.1624565818</v>
      </c>
      <c r="AQ54" s="87">
        <v>22.300661466660053</v>
      </c>
      <c r="AR54" s="84">
        <v>3468865.4694138765</v>
      </c>
      <c r="AS54" s="87">
        <v>34.011486007724962</v>
      </c>
      <c r="AT54" s="84">
        <v>6002889.6318704579</v>
      </c>
      <c r="AU54" s="88">
        <v>27.840004600064269</v>
      </c>
      <c r="AV54" s="177">
        <f t="shared" si="33"/>
        <v>3740317.2678587385</v>
      </c>
      <c r="AW54" s="178">
        <f t="shared" si="34"/>
        <v>4222741.1161680855</v>
      </c>
      <c r="AX54" s="179">
        <f t="shared" si="35"/>
        <v>7963058.3840268236</v>
      </c>
      <c r="AY54" s="81"/>
      <c r="AZ54" s="83">
        <v>4638649.8504036721</v>
      </c>
      <c r="BA54" s="87">
        <v>42.329627047777706</v>
      </c>
      <c r="BB54" s="84">
        <v>1427727.3559699524</v>
      </c>
      <c r="BC54" s="87">
        <v>90.431172787557159</v>
      </c>
      <c r="BD54" s="84">
        <v>6066377.2063736245</v>
      </c>
      <c r="BE54" s="88">
        <v>48.387017885760969</v>
      </c>
      <c r="BF54" s="86">
        <v>11617602.926823545</v>
      </c>
      <c r="BG54" s="87">
        <v>22.37885652968227</v>
      </c>
      <c r="BH54" s="84">
        <v>6476949.779119309</v>
      </c>
      <c r="BI54" s="87">
        <v>33.309075747592232</v>
      </c>
      <c r="BJ54" s="84">
        <v>18094552.705942854</v>
      </c>
      <c r="BK54" s="88">
        <v>25.357320320050864</v>
      </c>
      <c r="BL54" s="177">
        <f t="shared" si="36"/>
        <v>16256252.777227217</v>
      </c>
      <c r="BM54" s="178">
        <f t="shared" si="37"/>
        <v>7904677.1350892615</v>
      </c>
      <c r="BN54" s="179">
        <f t="shared" si="38"/>
        <v>24160929.912316479</v>
      </c>
      <c r="BO54" s="81"/>
      <c r="BP54" s="83">
        <v>2292199.9429488871</v>
      </c>
      <c r="BQ54" s="87">
        <v>30.027377850176023</v>
      </c>
      <c r="BR54" s="84">
        <v>995634.44573542906</v>
      </c>
      <c r="BS54" s="87">
        <v>103.37809632804787</v>
      </c>
      <c r="BT54" s="84">
        <v>3287834.3886843161</v>
      </c>
      <c r="BU54" s="88">
        <v>38.244863073286758</v>
      </c>
      <c r="BV54" s="86">
        <v>5534198.9404085549</v>
      </c>
      <c r="BW54" s="87">
        <v>24.541140365525482</v>
      </c>
      <c r="BX54" s="84">
        <v>3182791.3499795226</v>
      </c>
      <c r="BY54" s="87">
        <v>27.145110489288133</v>
      </c>
      <c r="BZ54" s="84">
        <v>8716990.2903880775</v>
      </c>
      <c r="CA54" s="88">
        <v>25.431909074005794</v>
      </c>
      <c r="CB54" s="177">
        <f t="shared" si="39"/>
        <v>7826398.883357442</v>
      </c>
      <c r="CC54" s="178">
        <f t="shared" si="40"/>
        <v>4178425.7957149516</v>
      </c>
      <c r="CD54" s="179">
        <f t="shared" si="41"/>
        <v>12004824.679072393</v>
      </c>
      <c r="CE54" s="81"/>
      <c r="CF54" s="83">
        <v>3080672.1238574982</v>
      </c>
      <c r="CG54" s="87">
        <f t="shared" si="42"/>
        <v>24.560495916970932</v>
      </c>
      <c r="CH54" s="84">
        <v>1206903.0025175521</v>
      </c>
      <c r="CI54" s="87">
        <f t="shared" si="43"/>
        <v>65.358117757909241</v>
      </c>
      <c r="CJ54" s="84">
        <v>4287575.1263750503</v>
      </c>
      <c r="CK54" s="88">
        <f t="shared" si="44"/>
        <v>29.795932718835914</v>
      </c>
      <c r="CL54" s="86">
        <v>5166015.4770001061</v>
      </c>
      <c r="CM54" s="87">
        <f t="shared" si="45"/>
        <v>10.891138436791332</v>
      </c>
      <c r="CN54" s="84">
        <v>3303800.5139941438</v>
      </c>
      <c r="CO54" s="87">
        <f t="shared" si="46"/>
        <v>20.199565377383827</v>
      </c>
      <c r="CP54" s="84">
        <v>8469815.9909942504</v>
      </c>
      <c r="CQ54" s="88">
        <f t="shared" si="47"/>
        <v>13.27786294030985</v>
      </c>
      <c r="CR54" s="177">
        <f t="shared" si="48"/>
        <v>8246687.6008576043</v>
      </c>
      <c r="CS54" s="178">
        <f t="shared" si="49"/>
        <v>4510703.5165116955</v>
      </c>
      <c r="CT54" s="179">
        <f t="shared" si="50"/>
        <v>12757391.1173693</v>
      </c>
      <c r="CU54" s="81"/>
      <c r="CV54" s="86">
        <f t="shared" si="51"/>
        <v>22008251.285343807</v>
      </c>
      <c r="CW54" s="87">
        <f t="shared" si="65"/>
        <v>33.451715027327111</v>
      </c>
      <c r="CX54" s="87">
        <f t="shared" si="52"/>
        <v>8293686.7893386967</v>
      </c>
      <c r="CY54" s="87">
        <f t="shared" si="53"/>
        <v>87.136864775569407</v>
      </c>
      <c r="CZ54" s="84">
        <f t="shared" si="54"/>
        <v>30301938.074682504</v>
      </c>
      <c r="DA54" s="88">
        <f t="shared" si="55"/>
        <v>40.236755019888037</v>
      </c>
      <c r="DB54" s="86">
        <f t="shared" si="56"/>
        <v>42933525.469333053</v>
      </c>
      <c r="DC54" s="87">
        <f t="shared" si="57"/>
        <v>17.774317193690635</v>
      </c>
      <c r="DD54" s="84">
        <f t="shared" si="58"/>
        <v>32033377.70122759</v>
      </c>
      <c r="DE54" s="87">
        <f t="shared" si="59"/>
        <v>31.032096088825547</v>
      </c>
      <c r="DF54" s="84">
        <f t="shared" si="60"/>
        <v>74966903.170560643</v>
      </c>
      <c r="DG54" s="88">
        <f t="shared" si="61"/>
        <v>21.743736756368911</v>
      </c>
      <c r="DH54" s="224"/>
      <c r="DI54" s="237" t="s">
        <v>54</v>
      </c>
      <c r="DJ54" s="86">
        <f t="shared" si="62"/>
        <v>30301938.074682504</v>
      </c>
      <c r="DK54" s="84">
        <f t="shared" si="63"/>
        <v>74966903.170560643</v>
      </c>
      <c r="DL54" s="85">
        <f t="shared" si="64"/>
        <v>105268841.24524315</v>
      </c>
      <c r="DM54"/>
    </row>
    <row r="55" spans="1:119" s="100" customFormat="1" ht="15.6">
      <c r="A55" s="73">
        <v>43</v>
      </c>
      <c r="B55" s="73" t="s">
        <v>56</v>
      </c>
      <c r="C55" s="82"/>
      <c r="D55" s="83">
        <v>5452727.4299999988</v>
      </c>
      <c r="E55" s="87">
        <v>54.723732499673815</v>
      </c>
      <c r="F55" s="84">
        <v>1082866.5700000003</v>
      </c>
      <c r="G55" s="87">
        <v>75.624454920036342</v>
      </c>
      <c r="H55" s="84">
        <v>6535593.9999999991</v>
      </c>
      <c r="I55" s="88">
        <v>57.349894699894691</v>
      </c>
      <c r="J55" s="86">
        <v>2507336.7099999995</v>
      </c>
      <c r="K55" s="87">
        <v>10.138682390903501</v>
      </c>
      <c r="L55" s="84">
        <v>4101020.4000000004</v>
      </c>
      <c r="M55" s="87">
        <v>20.586004999648623</v>
      </c>
      <c r="N55" s="84">
        <v>6608357.1099999994</v>
      </c>
      <c r="O55" s="88">
        <v>14.799755239430436</v>
      </c>
      <c r="P55" s="177">
        <f t="shared" si="27"/>
        <v>7960064.1399999987</v>
      </c>
      <c r="Q55" s="178">
        <f t="shared" si="28"/>
        <v>5183886.9700000007</v>
      </c>
      <c r="R55" s="179">
        <f t="shared" si="29"/>
        <v>13143951.109999999</v>
      </c>
      <c r="S55" s="79"/>
      <c r="T55" s="83">
        <v>7342946.5026717996</v>
      </c>
      <c r="U55" s="87">
        <v>39.736709251971426</v>
      </c>
      <c r="V55" s="84">
        <v>2866762.9824005286</v>
      </c>
      <c r="W55" s="87">
        <v>105.73779073474951</v>
      </c>
      <c r="X55" s="84">
        <v>10209709.485072328</v>
      </c>
      <c r="Y55" s="88">
        <v>48.181279483309872</v>
      </c>
      <c r="Z55" s="86">
        <v>6957911.0447622817</v>
      </c>
      <c r="AA55" s="87">
        <v>8.3270933725425991</v>
      </c>
      <c r="AB55" s="84">
        <v>6102898.6876649251</v>
      </c>
      <c r="AC55" s="87">
        <v>23.857900593681538</v>
      </c>
      <c r="AD55" s="84">
        <v>13060809.732427206</v>
      </c>
      <c r="AE55" s="88">
        <v>11.967275957278929</v>
      </c>
      <c r="AF55" s="177">
        <f t="shared" si="30"/>
        <v>14300857.54743408</v>
      </c>
      <c r="AG55" s="178">
        <f t="shared" si="31"/>
        <v>8969661.6700654533</v>
      </c>
      <c r="AH55" s="179">
        <f t="shared" si="32"/>
        <v>23270519.217499532</v>
      </c>
      <c r="AI55" s="81"/>
      <c r="AJ55" s="83">
        <v>666958.53754387924</v>
      </c>
      <c r="AK55" s="87">
        <v>10.735405500730428</v>
      </c>
      <c r="AL55" s="84">
        <v>122392.65062171925</v>
      </c>
      <c r="AM55" s="87">
        <v>12.40801405329676</v>
      </c>
      <c r="AN55" s="84">
        <v>789351.18816559855</v>
      </c>
      <c r="AO55" s="88">
        <v>10.964581519434354</v>
      </c>
      <c r="AP55" s="86">
        <v>514187.58115575096</v>
      </c>
      <c r="AQ55" s="87">
        <v>4.5251041200013287</v>
      </c>
      <c r="AR55" s="84">
        <v>1025121.6149008507</v>
      </c>
      <c r="AS55" s="87">
        <v>10.051098772449047</v>
      </c>
      <c r="AT55" s="84">
        <v>1539309.1960566016</v>
      </c>
      <c r="AU55" s="88">
        <v>7.1389576899123997</v>
      </c>
      <c r="AV55" s="177">
        <f t="shared" si="33"/>
        <v>1181146.1186996303</v>
      </c>
      <c r="AW55" s="178">
        <f t="shared" si="34"/>
        <v>1147514.2655225699</v>
      </c>
      <c r="AX55" s="179">
        <f t="shared" si="35"/>
        <v>2328660.3842222001</v>
      </c>
      <c r="AY55" s="81"/>
      <c r="AZ55" s="83">
        <v>5572443.5377203347</v>
      </c>
      <c r="BA55" s="87">
        <v>50.850886422473486</v>
      </c>
      <c r="BB55" s="84">
        <v>699075.41812343406</v>
      </c>
      <c r="BC55" s="87">
        <v>44.278909179340893</v>
      </c>
      <c r="BD55" s="84">
        <v>6271518.955843769</v>
      </c>
      <c r="BE55" s="88">
        <v>50.023282358451404</v>
      </c>
      <c r="BF55" s="86">
        <v>4556069.2759196963</v>
      </c>
      <c r="BG55" s="87">
        <v>8.7763044844378921</v>
      </c>
      <c r="BH55" s="84">
        <v>4564763.1239783205</v>
      </c>
      <c r="BI55" s="87">
        <v>23.475253916062332</v>
      </c>
      <c r="BJ55" s="84">
        <v>9120832.3998980168</v>
      </c>
      <c r="BK55" s="88">
        <v>12.781740035704349</v>
      </c>
      <c r="BL55" s="177">
        <f t="shared" si="36"/>
        <v>10128512.813640032</v>
      </c>
      <c r="BM55" s="178">
        <f t="shared" si="37"/>
        <v>5263838.5421017548</v>
      </c>
      <c r="BN55" s="179">
        <f t="shared" si="38"/>
        <v>15392351.355741788</v>
      </c>
      <c r="BO55" s="81"/>
      <c r="BP55" s="83">
        <v>1806871.1984992856</v>
      </c>
      <c r="BQ55" s="87">
        <v>23.669664756268723</v>
      </c>
      <c r="BR55" s="84">
        <v>652992.96040469664</v>
      </c>
      <c r="BS55" s="87">
        <v>67.80115880019693</v>
      </c>
      <c r="BT55" s="84">
        <v>2459864.1589039825</v>
      </c>
      <c r="BU55" s="88">
        <v>28.613718580215689</v>
      </c>
      <c r="BV55" s="86">
        <v>4010817.5065295403</v>
      </c>
      <c r="BW55" s="87">
        <v>17.78577829747875</v>
      </c>
      <c r="BX55" s="84">
        <v>1841710.5476701544</v>
      </c>
      <c r="BY55" s="87">
        <v>15.707418680183149</v>
      </c>
      <c r="BZ55" s="84">
        <v>5852528.0541996947</v>
      </c>
      <c r="CA55" s="88">
        <v>17.074810957584344</v>
      </c>
      <c r="CB55" s="177">
        <f t="shared" si="39"/>
        <v>5817688.7050288264</v>
      </c>
      <c r="CC55" s="178">
        <f t="shared" si="40"/>
        <v>2494703.5080748508</v>
      </c>
      <c r="CD55" s="179">
        <f t="shared" si="41"/>
        <v>8312392.2131036771</v>
      </c>
      <c r="CE55" s="81"/>
      <c r="CF55" s="83">
        <v>2875022.0784060345</v>
      </c>
      <c r="CG55" s="87">
        <f t="shared" si="42"/>
        <v>22.920961783325104</v>
      </c>
      <c r="CH55" s="84">
        <v>1042082.022496114</v>
      </c>
      <c r="CI55" s="87">
        <f t="shared" si="43"/>
        <v>56.432471704544241</v>
      </c>
      <c r="CJ55" s="84">
        <v>3917104.1009021485</v>
      </c>
      <c r="CK55" s="88">
        <f t="shared" si="44"/>
        <v>27.221393632310029</v>
      </c>
      <c r="CL55" s="86">
        <v>5707724.2589773368</v>
      </c>
      <c r="CM55" s="87">
        <f t="shared" si="45"/>
        <v>12.033184054580625</v>
      </c>
      <c r="CN55" s="84">
        <v>3080804.6642239974</v>
      </c>
      <c r="CO55" s="87">
        <f t="shared" si="46"/>
        <v>18.83616004245587</v>
      </c>
      <c r="CP55" s="84">
        <v>8788528.9232013337</v>
      </c>
      <c r="CQ55" s="88">
        <f t="shared" si="47"/>
        <v>13.777499134962664</v>
      </c>
      <c r="CR55" s="177">
        <f t="shared" si="48"/>
        <v>8582746.3373833708</v>
      </c>
      <c r="CS55" s="178">
        <f t="shared" si="49"/>
        <v>4122886.6867201114</v>
      </c>
      <c r="CT55" s="179">
        <f t="shared" si="50"/>
        <v>12705633.024103481</v>
      </c>
      <c r="CU55" s="81"/>
      <c r="CV55" s="86">
        <f t="shared" si="51"/>
        <v>23716969.284841333</v>
      </c>
      <c r="CW55" s="87">
        <f t="shared" si="65"/>
        <v>36.048902184096832</v>
      </c>
      <c r="CX55" s="87">
        <f t="shared" si="52"/>
        <v>6466172.6040464938</v>
      </c>
      <c r="CY55" s="87">
        <f t="shared" si="53"/>
        <v>67.93625345709701</v>
      </c>
      <c r="CZ55" s="84">
        <f t="shared" si="54"/>
        <v>30183141.888887826</v>
      </c>
      <c r="DA55" s="88">
        <f t="shared" si="55"/>
        <v>40.079010224379026</v>
      </c>
      <c r="DB55" s="86">
        <f t="shared" si="56"/>
        <v>24254046.377344608</v>
      </c>
      <c r="DC55" s="87">
        <f t="shared" si="57"/>
        <v>10.041083484964116</v>
      </c>
      <c r="DD55" s="84">
        <f t="shared" si="58"/>
        <v>20716319.038438249</v>
      </c>
      <c r="DE55" s="87">
        <f t="shared" si="59"/>
        <v>20.068779789742422</v>
      </c>
      <c r="DF55" s="84">
        <f t="shared" si="60"/>
        <v>44970365.415782854</v>
      </c>
      <c r="DG55" s="88">
        <f t="shared" si="61"/>
        <v>13.043406437822396</v>
      </c>
      <c r="DH55" s="224"/>
      <c r="DI55" s="237" t="s">
        <v>56</v>
      </c>
      <c r="DJ55" s="86">
        <f t="shared" si="62"/>
        <v>30183141.888887826</v>
      </c>
      <c r="DK55" s="84">
        <f t="shared" si="63"/>
        <v>44970365.415782854</v>
      </c>
      <c r="DL55" s="85">
        <f t="shared" si="64"/>
        <v>75153507.304670677</v>
      </c>
      <c r="DM55"/>
    </row>
    <row r="56" spans="1:119" s="100" customFormat="1" ht="15.6">
      <c r="A56" s="73">
        <v>44</v>
      </c>
      <c r="B56" s="73" t="s">
        <v>57</v>
      </c>
      <c r="C56" s="82"/>
      <c r="D56" s="83">
        <v>248308.7300000001</v>
      </c>
      <c r="E56" s="87">
        <v>2.4920337009865428</v>
      </c>
      <c r="F56" s="84">
        <v>78031.73000000001</v>
      </c>
      <c r="G56" s="87">
        <v>5.449523709756269</v>
      </c>
      <c r="H56" s="84">
        <v>326340.46000000008</v>
      </c>
      <c r="I56" s="88">
        <v>2.863640400140401</v>
      </c>
      <c r="J56" s="86">
        <v>164645.53999999998</v>
      </c>
      <c r="K56" s="87">
        <v>0.66576173454533683</v>
      </c>
      <c r="L56" s="84">
        <v>318634.53000000009</v>
      </c>
      <c r="M56" s="87">
        <v>1.5994585219914268</v>
      </c>
      <c r="N56" s="84">
        <v>483280.07000000007</v>
      </c>
      <c r="O56" s="88">
        <v>1.0823305443453568</v>
      </c>
      <c r="P56" s="177">
        <f t="shared" si="27"/>
        <v>412954.27000000008</v>
      </c>
      <c r="Q56" s="178">
        <f t="shared" si="28"/>
        <v>396666.26000000013</v>
      </c>
      <c r="R56" s="179">
        <f t="shared" si="29"/>
        <v>809620.53000000026</v>
      </c>
      <c r="S56" s="79"/>
      <c r="T56" s="83">
        <v>409716.98080842406</v>
      </c>
      <c r="U56" s="87">
        <v>2.2172032080113864</v>
      </c>
      <c r="V56" s="84">
        <v>194074.33569975183</v>
      </c>
      <c r="W56" s="87">
        <v>7.1582448989285865</v>
      </c>
      <c r="X56" s="84">
        <v>603791.31650817592</v>
      </c>
      <c r="Y56" s="88">
        <v>2.8493894182602144</v>
      </c>
      <c r="Z56" s="86">
        <v>315168.40842531022</v>
      </c>
      <c r="AA56" s="87">
        <v>0.37718745585412472</v>
      </c>
      <c r="AB56" s="84">
        <v>416629.77704594505</v>
      </c>
      <c r="AC56" s="87">
        <v>1.6287197795402111</v>
      </c>
      <c r="AD56" s="84">
        <v>731798.18547125533</v>
      </c>
      <c r="AE56" s="88">
        <v>0.67052740297006019</v>
      </c>
      <c r="AF56" s="177">
        <f t="shared" si="30"/>
        <v>724885.38923373423</v>
      </c>
      <c r="AG56" s="178">
        <f t="shared" si="31"/>
        <v>610704.11274569691</v>
      </c>
      <c r="AH56" s="179">
        <f t="shared" si="32"/>
        <v>1335589.5019794311</v>
      </c>
      <c r="AI56" s="81"/>
      <c r="AJ56" s="83">
        <v>134037.53560460176</v>
      </c>
      <c r="AK56" s="87">
        <v>2.1574763887617583</v>
      </c>
      <c r="AL56" s="84">
        <v>70003.598840465813</v>
      </c>
      <c r="AM56" s="87">
        <v>7.096877416916648</v>
      </c>
      <c r="AN56" s="84">
        <v>204041.13444506755</v>
      </c>
      <c r="AO56" s="88">
        <v>2.8342589274363124</v>
      </c>
      <c r="AP56" s="86">
        <v>76348.319601878888</v>
      </c>
      <c r="AQ56" s="87">
        <v>0.67190283905552128</v>
      </c>
      <c r="AR56" s="84">
        <v>253560.06413938288</v>
      </c>
      <c r="AS56" s="87">
        <v>2.4861023437301615</v>
      </c>
      <c r="AT56" s="84">
        <v>329908.38374126179</v>
      </c>
      <c r="AU56" s="88">
        <v>1.5300382789304465</v>
      </c>
      <c r="AV56" s="177">
        <f t="shared" si="33"/>
        <v>210385.85520648066</v>
      </c>
      <c r="AW56" s="178">
        <f t="shared" si="34"/>
        <v>323563.66297984868</v>
      </c>
      <c r="AX56" s="179">
        <f t="shared" si="35"/>
        <v>533949.5181863294</v>
      </c>
      <c r="AY56" s="81"/>
      <c r="AZ56" s="83">
        <v>660871.14991236746</v>
      </c>
      <c r="BA56" s="87">
        <v>6.0307266563765465</v>
      </c>
      <c r="BB56" s="84">
        <v>143219.00008763248</v>
      </c>
      <c r="BC56" s="87">
        <v>9.0713833346612915</v>
      </c>
      <c r="BD56" s="84">
        <v>804090.14999999991</v>
      </c>
      <c r="BE56" s="88">
        <v>6.4136342245477449</v>
      </c>
      <c r="BF56" s="86">
        <v>396364.0026539492</v>
      </c>
      <c r="BG56" s="87">
        <v>0.7635114751979728</v>
      </c>
      <c r="BH56" s="84">
        <v>351682.36734605109</v>
      </c>
      <c r="BI56" s="87">
        <v>1.8086005006225307</v>
      </c>
      <c r="BJ56" s="84">
        <v>748046.37000000034</v>
      </c>
      <c r="BK56" s="88">
        <v>1.0482962318328777</v>
      </c>
      <c r="BL56" s="177">
        <f t="shared" si="36"/>
        <v>1057235.1525663165</v>
      </c>
      <c r="BM56" s="178">
        <f t="shared" si="37"/>
        <v>494901.3674336836</v>
      </c>
      <c r="BN56" s="179">
        <f t="shared" si="38"/>
        <v>1552136.52</v>
      </c>
      <c r="BO56" s="81"/>
      <c r="BP56" s="83">
        <v>232345.86094901423</v>
      </c>
      <c r="BQ56" s="87">
        <v>3.0436860362473537</v>
      </c>
      <c r="BR56" s="84">
        <v>85587.310340379001</v>
      </c>
      <c r="BS56" s="87">
        <v>8.8866483584652691</v>
      </c>
      <c r="BT56" s="84">
        <v>317933.17128939321</v>
      </c>
      <c r="BU56" s="88">
        <v>3.6982734423203194</v>
      </c>
      <c r="BV56" s="86">
        <v>159308.28926846912</v>
      </c>
      <c r="BW56" s="87">
        <v>0.7064449851599689</v>
      </c>
      <c r="BX56" s="84">
        <v>197144.13966781006</v>
      </c>
      <c r="BY56" s="87">
        <v>1.6813855717035253</v>
      </c>
      <c r="BZ56" s="84">
        <v>356452.42893627915</v>
      </c>
      <c r="CA56" s="88">
        <v>1.0399536376577034</v>
      </c>
      <c r="CB56" s="177">
        <f t="shared" si="39"/>
        <v>391654.15021748334</v>
      </c>
      <c r="CC56" s="178">
        <f t="shared" si="40"/>
        <v>282731.45000818907</v>
      </c>
      <c r="CD56" s="179">
        <f t="shared" si="41"/>
        <v>674385.60022567236</v>
      </c>
      <c r="CE56" s="81"/>
      <c r="CF56" s="83">
        <v>391555.86080689362</v>
      </c>
      <c r="CG56" s="87">
        <f t="shared" si="42"/>
        <v>3.1216584349041203</v>
      </c>
      <c r="CH56" s="84">
        <v>123065.95986849697</v>
      </c>
      <c r="CI56" s="87">
        <f t="shared" si="43"/>
        <v>6.6644622478336926</v>
      </c>
      <c r="CJ56" s="84">
        <v>514621.8206753906</v>
      </c>
      <c r="CK56" s="88">
        <f t="shared" si="44"/>
        <v>3.5762958531417435</v>
      </c>
      <c r="CL56" s="86">
        <v>314078.17108897085</v>
      </c>
      <c r="CM56" s="87">
        <f t="shared" si="45"/>
        <v>0.66214839203125841</v>
      </c>
      <c r="CN56" s="84">
        <v>289296.89389621024</v>
      </c>
      <c r="CO56" s="87">
        <f t="shared" si="46"/>
        <v>1.7687725082002117</v>
      </c>
      <c r="CP56" s="84">
        <v>603375.06498518109</v>
      </c>
      <c r="CQ56" s="88">
        <f t="shared" si="47"/>
        <v>0.94589202681525197</v>
      </c>
      <c r="CR56" s="177">
        <f t="shared" si="48"/>
        <v>705634.03189586452</v>
      </c>
      <c r="CS56" s="178">
        <f t="shared" si="49"/>
        <v>412362.85376470722</v>
      </c>
      <c r="CT56" s="179">
        <f t="shared" si="50"/>
        <v>1117996.8856605717</v>
      </c>
      <c r="CU56" s="81"/>
      <c r="CV56" s="86">
        <f t="shared" si="51"/>
        <v>2076836.1180813012</v>
      </c>
      <c r="CW56" s="87">
        <f t="shared" si="65"/>
        <v>3.1567128655415417</v>
      </c>
      <c r="CX56" s="87">
        <f t="shared" si="52"/>
        <v>693981.93483672617</v>
      </c>
      <c r="CY56" s="87">
        <f t="shared" si="53"/>
        <v>7.2912579831553499</v>
      </c>
      <c r="CZ56" s="84">
        <f t="shared" si="54"/>
        <v>2770818.0529180272</v>
      </c>
      <c r="DA56" s="88">
        <f t="shared" si="55"/>
        <v>3.6792606111585813</v>
      </c>
      <c r="DB56" s="86">
        <f t="shared" si="56"/>
        <v>1425912.7310385783</v>
      </c>
      <c r="DC56" s="87">
        <f t="shared" si="57"/>
        <v>0.59032247864445153</v>
      </c>
      <c r="DD56" s="84">
        <f t="shared" si="58"/>
        <v>1826947.7720953997</v>
      </c>
      <c r="DE56" s="87">
        <f t="shared" si="59"/>
        <v>1.7698420485566702</v>
      </c>
      <c r="DF56" s="84">
        <f t="shared" si="60"/>
        <v>3252860.5031339778</v>
      </c>
      <c r="DG56" s="88">
        <f t="shared" si="61"/>
        <v>0.94347424655404755</v>
      </c>
      <c r="DH56" s="224"/>
      <c r="DI56" s="237" t="s">
        <v>57</v>
      </c>
      <c r="DJ56" s="86">
        <f t="shared" si="62"/>
        <v>2770818.0529180272</v>
      </c>
      <c r="DK56" s="84">
        <f t="shared" si="63"/>
        <v>3252860.5031339778</v>
      </c>
      <c r="DL56" s="85">
        <f t="shared" si="64"/>
        <v>6023678.5560520049</v>
      </c>
      <c r="DM56"/>
    </row>
    <row r="57" spans="1:119" s="100" customFormat="1" ht="15.6">
      <c r="A57" s="73">
        <v>45</v>
      </c>
      <c r="B57" s="73" t="s">
        <v>58</v>
      </c>
      <c r="C57" s="82"/>
      <c r="D57" s="83">
        <v>3241191.45</v>
      </c>
      <c r="E57" s="87">
        <v>32.528692506096888</v>
      </c>
      <c r="F57" s="84">
        <v>353979.27000000014</v>
      </c>
      <c r="G57" s="87">
        <v>24.720949088623517</v>
      </c>
      <c r="H57" s="84">
        <v>3595170.72</v>
      </c>
      <c r="I57" s="88">
        <v>31.547654615654618</v>
      </c>
      <c r="J57" s="86">
        <v>-769845.55999999982</v>
      </c>
      <c r="K57" s="87">
        <v>-3.1129523177951017</v>
      </c>
      <c r="L57" s="84">
        <v>1923896.4400000002</v>
      </c>
      <c r="M57" s="87">
        <v>9.65743592317809</v>
      </c>
      <c r="N57" s="84">
        <v>1154050.8800000004</v>
      </c>
      <c r="O57" s="88">
        <v>2.584556232895427</v>
      </c>
      <c r="P57" s="177">
        <f t="shared" si="27"/>
        <v>2471345.8900000006</v>
      </c>
      <c r="Q57" s="178">
        <f t="shared" si="28"/>
        <v>2277875.7100000004</v>
      </c>
      <c r="R57" s="179">
        <f t="shared" si="29"/>
        <v>4749221.6000000015</v>
      </c>
      <c r="S57" s="79"/>
      <c r="T57" s="83">
        <v>3862453.6355588064</v>
      </c>
      <c r="U57" s="87">
        <v>20.901854188856575</v>
      </c>
      <c r="V57" s="84">
        <v>933293.35210194881</v>
      </c>
      <c r="W57" s="87">
        <v>34.423626147165415</v>
      </c>
      <c r="X57" s="84">
        <v>4795746.9876607554</v>
      </c>
      <c r="Y57" s="88">
        <v>22.631909975652686</v>
      </c>
      <c r="Z57" s="86">
        <v>2934686.9370074226</v>
      </c>
      <c r="AA57" s="87">
        <v>3.5121765694371216</v>
      </c>
      <c r="AB57" s="84">
        <v>1001764.4700000002</v>
      </c>
      <c r="AC57" s="87">
        <v>3.9161713747351476</v>
      </c>
      <c r="AD57" s="84">
        <v>3936451.4070074228</v>
      </c>
      <c r="AE57" s="88">
        <v>3.6068667444956444</v>
      </c>
      <c r="AF57" s="177">
        <f t="shared" si="30"/>
        <v>6797140.5725662289</v>
      </c>
      <c r="AG57" s="178">
        <f t="shared" si="31"/>
        <v>1935057.822101949</v>
      </c>
      <c r="AH57" s="179">
        <f t="shared" si="32"/>
        <v>8732198.3946681786</v>
      </c>
      <c r="AI57" s="81"/>
      <c r="AJ57" s="83">
        <v>884098.87774389284</v>
      </c>
      <c r="AK57" s="87">
        <v>14.230509725946735</v>
      </c>
      <c r="AL57" s="84">
        <v>166020.31977534894</v>
      </c>
      <c r="AM57" s="87">
        <v>16.830932661734483</v>
      </c>
      <c r="AN57" s="84">
        <v>1050119.1975192418</v>
      </c>
      <c r="AO57" s="88">
        <v>14.58681220595966</v>
      </c>
      <c r="AP57" s="86">
        <v>105311.43005440128</v>
      </c>
      <c r="AQ57" s="87">
        <v>0.92679248485788335</v>
      </c>
      <c r="AR57" s="84">
        <v>527688.08906920603</v>
      </c>
      <c r="AS57" s="87">
        <v>5.1738691558000811</v>
      </c>
      <c r="AT57" s="84">
        <v>632999.51912360732</v>
      </c>
      <c r="AU57" s="88">
        <v>2.9357044032056585</v>
      </c>
      <c r="AV57" s="177">
        <f t="shared" si="33"/>
        <v>989410.30779829412</v>
      </c>
      <c r="AW57" s="178">
        <f t="shared" si="34"/>
        <v>693708.40884455503</v>
      </c>
      <c r="AX57" s="179">
        <f t="shared" si="35"/>
        <v>1683118.7166428491</v>
      </c>
      <c r="AY57" s="81"/>
      <c r="AZ57" s="83">
        <v>4422580.3751026578</v>
      </c>
      <c r="BA57" s="87">
        <v>40.357902386321527</v>
      </c>
      <c r="BB57" s="84">
        <v>527339.97349734127</v>
      </c>
      <c r="BC57" s="87">
        <v>33.401315777637528</v>
      </c>
      <c r="BD57" s="84">
        <v>4949920.3485999992</v>
      </c>
      <c r="BE57" s="88">
        <v>39.481864759276384</v>
      </c>
      <c r="BF57" s="86">
        <v>717186.43089049566</v>
      </c>
      <c r="BG57" s="87">
        <v>1.3815080738278931</v>
      </c>
      <c r="BH57" s="84">
        <v>476673.56910950446</v>
      </c>
      <c r="BI57" s="87">
        <v>2.4513940298765977</v>
      </c>
      <c r="BJ57" s="84">
        <v>1193860</v>
      </c>
      <c r="BK57" s="88">
        <v>1.6730499465374036</v>
      </c>
      <c r="BL57" s="177">
        <f t="shared" si="36"/>
        <v>5139766.8059931537</v>
      </c>
      <c r="BM57" s="178">
        <f t="shared" si="37"/>
        <v>1004013.5426068457</v>
      </c>
      <c r="BN57" s="179">
        <f t="shared" si="38"/>
        <v>6143780.3485999992</v>
      </c>
      <c r="BO57" s="81"/>
      <c r="BP57" s="83">
        <v>530121.07521855645</v>
      </c>
      <c r="BQ57" s="87">
        <v>6.9444840014482683</v>
      </c>
      <c r="BR57" s="84">
        <v>1593111.7519730174</v>
      </c>
      <c r="BS57" s="87">
        <v>165.41498826425266</v>
      </c>
      <c r="BT57" s="84">
        <v>2123232.8271915736</v>
      </c>
      <c r="BU57" s="88">
        <v>24.697943737106524</v>
      </c>
      <c r="BV57" s="86">
        <v>247158.22952057043</v>
      </c>
      <c r="BW57" s="87">
        <v>1.0960113412025809</v>
      </c>
      <c r="BX57" s="84">
        <v>514454.91805878002</v>
      </c>
      <c r="BY57" s="87">
        <v>4.3876377861065583</v>
      </c>
      <c r="BZ57" s="84">
        <v>761613.14757935051</v>
      </c>
      <c r="CA57" s="88">
        <v>2.2220142128829976</v>
      </c>
      <c r="CB57" s="177">
        <f t="shared" si="39"/>
        <v>777279.30473912694</v>
      </c>
      <c r="CC57" s="178">
        <f t="shared" si="40"/>
        <v>2107566.6700317971</v>
      </c>
      <c r="CD57" s="179">
        <f t="shared" si="41"/>
        <v>2884845.9747709241</v>
      </c>
      <c r="CE57" s="81"/>
      <c r="CF57" s="83">
        <v>3271422.9124729498</v>
      </c>
      <c r="CG57" s="87">
        <f t="shared" si="42"/>
        <v>26.081246511838685</v>
      </c>
      <c r="CH57" s="84">
        <v>826834.67072554666</v>
      </c>
      <c r="CI57" s="87">
        <f t="shared" si="43"/>
        <v>44.776057117163795</v>
      </c>
      <c r="CJ57" s="84">
        <v>4098257.5831984966</v>
      </c>
      <c r="CK57" s="88">
        <f t="shared" si="44"/>
        <v>28.480295648295993</v>
      </c>
      <c r="CL57" s="86">
        <v>753910.70648537995</v>
      </c>
      <c r="CM57" s="87">
        <f t="shared" si="45"/>
        <v>1.5894156550377794</v>
      </c>
      <c r="CN57" s="84">
        <v>1459726.8278009451</v>
      </c>
      <c r="CO57" s="87">
        <f t="shared" si="46"/>
        <v>8.9248268369688137</v>
      </c>
      <c r="CP57" s="84">
        <v>2213637.5342863249</v>
      </c>
      <c r="CQ57" s="88">
        <f t="shared" si="47"/>
        <v>3.4702496265599474</v>
      </c>
      <c r="CR57" s="177">
        <f t="shared" si="48"/>
        <v>4025333.6189583298</v>
      </c>
      <c r="CS57" s="178">
        <f t="shared" si="49"/>
        <v>2286561.4985264917</v>
      </c>
      <c r="CT57" s="179">
        <f t="shared" si="50"/>
        <v>6311895.117484821</v>
      </c>
      <c r="CU57" s="81"/>
      <c r="CV57" s="86">
        <f t="shared" si="51"/>
        <v>16211868.326096864</v>
      </c>
      <c r="CW57" s="87">
        <f t="shared" si="65"/>
        <v>24.641430719499848</v>
      </c>
      <c r="CX57" s="87">
        <f t="shared" si="52"/>
        <v>4400579.3380732033</v>
      </c>
      <c r="CY57" s="87">
        <f t="shared" si="53"/>
        <v>46.234285964206798</v>
      </c>
      <c r="CZ57" s="84">
        <f t="shared" si="54"/>
        <v>20612447.664170068</v>
      </c>
      <c r="DA57" s="88">
        <f t="shared" si="55"/>
        <v>27.370460759948092</v>
      </c>
      <c r="DB57" s="86">
        <f t="shared" si="56"/>
        <v>3988408.1739582703</v>
      </c>
      <c r="DC57" s="87">
        <f t="shared" si="57"/>
        <v>1.6511859020866944</v>
      </c>
      <c r="DD57" s="84">
        <f t="shared" si="58"/>
        <v>5904204.3140384359</v>
      </c>
      <c r="DE57" s="87">
        <f t="shared" si="59"/>
        <v>5.7196539593849218</v>
      </c>
      <c r="DF57" s="84">
        <f t="shared" si="60"/>
        <v>9892612.4879967067</v>
      </c>
      <c r="DG57" s="88">
        <f t="shared" si="61"/>
        <v>2.8692976857051016</v>
      </c>
      <c r="DH57" s="224"/>
      <c r="DI57" s="237" t="s">
        <v>58</v>
      </c>
      <c r="DJ57" s="86">
        <f t="shared" si="62"/>
        <v>20612447.664170068</v>
      </c>
      <c r="DK57" s="84">
        <f t="shared" si="63"/>
        <v>9892612.4879967067</v>
      </c>
      <c r="DL57" s="85">
        <f t="shared" si="64"/>
        <v>30505060.152166776</v>
      </c>
      <c r="DM57"/>
    </row>
    <row r="58" spans="1:119" s="100" customFormat="1" ht="15.6">
      <c r="A58" s="73">
        <v>46</v>
      </c>
      <c r="B58" s="73" t="s">
        <v>59</v>
      </c>
      <c r="C58" s="82"/>
      <c r="D58" s="83">
        <v>13709320.3399997</v>
      </c>
      <c r="E58" s="87">
        <v>137.58714123703797</v>
      </c>
      <c r="F58" s="84">
        <v>-410973.66999999876</v>
      </c>
      <c r="G58" s="87">
        <v>-28.701282910817707</v>
      </c>
      <c r="H58" s="84">
        <v>13298346.669999702</v>
      </c>
      <c r="I58" s="88">
        <v>116.6931087223561</v>
      </c>
      <c r="J58" s="86">
        <v>20091308.992877968</v>
      </c>
      <c r="K58" s="87">
        <v>81.241342610220485</v>
      </c>
      <c r="L58" s="84">
        <v>-930847.79287798237</v>
      </c>
      <c r="M58" s="87">
        <v>-4.6726022913950942</v>
      </c>
      <c r="N58" s="84">
        <v>19160461.199999984</v>
      </c>
      <c r="O58" s="88">
        <v>42.910837189094245</v>
      </c>
      <c r="P58" s="177">
        <f t="shared" si="27"/>
        <v>33800629.332877666</v>
      </c>
      <c r="Q58" s="178">
        <f t="shared" si="28"/>
        <v>-1341821.4628779811</v>
      </c>
      <c r="R58" s="179">
        <f t="shared" si="29"/>
        <v>32458807.869999684</v>
      </c>
      <c r="S58" s="79"/>
      <c r="T58" s="83">
        <v>0</v>
      </c>
      <c r="U58" s="87">
        <v>0</v>
      </c>
      <c r="V58" s="84">
        <v>0</v>
      </c>
      <c r="W58" s="87">
        <v>0</v>
      </c>
      <c r="X58" s="84">
        <v>0</v>
      </c>
      <c r="Y58" s="88">
        <v>0</v>
      </c>
      <c r="Z58" s="86">
        <v>48047987.080000006</v>
      </c>
      <c r="AA58" s="87">
        <v>57.502901690452696</v>
      </c>
      <c r="AB58" s="84">
        <v>0</v>
      </c>
      <c r="AC58" s="87">
        <v>0</v>
      </c>
      <c r="AD58" s="84">
        <v>48047987.080000006</v>
      </c>
      <c r="AE58" s="88">
        <v>44.025105055356676</v>
      </c>
      <c r="AF58" s="177">
        <f t="shared" si="30"/>
        <v>48047987.080000006</v>
      </c>
      <c r="AG58" s="178">
        <f t="shared" si="31"/>
        <v>0</v>
      </c>
      <c r="AH58" s="179">
        <f t="shared" si="32"/>
        <v>48047987.080000006</v>
      </c>
      <c r="AI58" s="81"/>
      <c r="AJ58" s="83">
        <v>7541423.5659575816</v>
      </c>
      <c r="AK58" s="87">
        <v>121.38721596017162</v>
      </c>
      <c r="AL58" s="84">
        <v>2324428.4331248039</v>
      </c>
      <c r="AM58" s="87">
        <v>235.64765137112772</v>
      </c>
      <c r="AN58" s="84">
        <v>9865851.9990823865</v>
      </c>
      <c r="AO58" s="88">
        <v>137.04285256604834</v>
      </c>
      <c r="AP58" s="86">
        <v>6015189.1548565542</v>
      </c>
      <c r="AQ58" s="87">
        <v>52.93662901396246</v>
      </c>
      <c r="AR58" s="84">
        <v>9844497.7970549837</v>
      </c>
      <c r="AS58" s="87">
        <v>96.523201037885542</v>
      </c>
      <c r="AT58" s="84">
        <v>15859686.951911539</v>
      </c>
      <c r="AU58" s="88">
        <v>73.553535842573496</v>
      </c>
      <c r="AV58" s="177">
        <f t="shared" si="33"/>
        <v>13556612.720814135</v>
      </c>
      <c r="AW58" s="178">
        <f t="shared" si="34"/>
        <v>12168926.230179787</v>
      </c>
      <c r="AX58" s="179">
        <f t="shared" si="35"/>
        <v>25725538.950993922</v>
      </c>
      <c r="AY58" s="81"/>
      <c r="AZ58" s="83">
        <v>274113.45765556366</v>
      </c>
      <c r="BA58" s="87">
        <v>2.5014003655238324</v>
      </c>
      <c r="BB58" s="84">
        <v>40950.192344436298</v>
      </c>
      <c r="BC58" s="87">
        <v>2.5937542655457499</v>
      </c>
      <c r="BD58" s="84">
        <v>315063.64999999997</v>
      </c>
      <c r="BE58" s="88">
        <v>2.5130304214657175</v>
      </c>
      <c r="BF58" s="86">
        <v>487761.39453345735</v>
      </c>
      <c r="BG58" s="87">
        <v>0.93956923280442073</v>
      </c>
      <c r="BH58" s="84">
        <v>367414.1954665425</v>
      </c>
      <c r="BI58" s="87">
        <v>1.8895047336926845</v>
      </c>
      <c r="BJ58" s="84">
        <v>855175.58999999985</v>
      </c>
      <c r="BK58" s="88">
        <v>1.1984248363540049</v>
      </c>
      <c r="BL58" s="177">
        <f t="shared" si="36"/>
        <v>761874.85218902095</v>
      </c>
      <c r="BM58" s="178">
        <f t="shared" si="37"/>
        <v>408364.38781097881</v>
      </c>
      <c r="BN58" s="179">
        <f t="shared" si="38"/>
        <v>1170239.2399999998</v>
      </c>
      <c r="BO58" s="81"/>
      <c r="BP58" s="83">
        <v>1000</v>
      </c>
      <c r="BQ58" s="87">
        <v>1.3099807432830738E-2</v>
      </c>
      <c r="BR58" s="84">
        <v>0</v>
      </c>
      <c r="BS58" s="87">
        <v>0</v>
      </c>
      <c r="BT58" s="84">
        <v>1000</v>
      </c>
      <c r="BU58" s="88">
        <v>1.1632235250325702E-2</v>
      </c>
      <c r="BV58" s="86">
        <v>-18640.229999999981</v>
      </c>
      <c r="BW58" s="87">
        <v>-8.2659207918157673E-2</v>
      </c>
      <c r="BX58" s="84">
        <v>0</v>
      </c>
      <c r="BY58" s="87">
        <v>0</v>
      </c>
      <c r="BZ58" s="84">
        <v>-18640.229999999981</v>
      </c>
      <c r="CA58" s="88">
        <v>-5.4383063269128604E-2</v>
      </c>
      <c r="CB58" s="177">
        <f t="shared" si="39"/>
        <v>-17640.229999999981</v>
      </c>
      <c r="CC58" s="178">
        <f t="shared" si="40"/>
        <v>0</v>
      </c>
      <c r="CD58" s="179">
        <f t="shared" si="41"/>
        <v>-17640.229999999981</v>
      </c>
      <c r="CE58" s="81"/>
      <c r="CF58" s="83">
        <v>0</v>
      </c>
      <c r="CG58" s="87">
        <f t="shared" si="42"/>
        <v>0</v>
      </c>
      <c r="CH58" s="84">
        <v>0</v>
      </c>
      <c r="CI58" s="87">
        <f t="shared" si="43"/>
        <v>0</v>
      </c>
      <c r="CJ58" s="84">
        <v>0</v>
      </c>
      <c r="CK58" s="88">
        <f t="shared" si="44"/>
        <v>0</v>
      </c>
      <c r="CL58" s="86">
        <v>0</v>
      </c>
      <c r="CM58" s="87">
        <f t="shared" si="45"/>
        <v>0</v>
      </c>
      <c r="CN58" s="84">
        <v>0</v>
      </c>
      <c r="CO58" s="87">
        <f t="shared" si="46"/>
        <v>0</v>
      </c>
      <c r="CP58" s="84">
        <v>0</v>
      </c>
      <c r="CQ58" s="88">
        <f t="shared" si="47"/>
        <v>0</v>
      </c>
      <c r="CR58" s="177">
        <f t="shared" si="48"/>
        <v>0</v>
      </c>
      <c r="CS58" s="178">
        <f t="shared" si="49"/>
        <v>0</v>
      </c>
      <c r="CT58" s="179">
        <f t="shared" si="50"/>
        <v>0</v>
      </c>
      <c r="CU58" s="81"/>
      <c r="CV58" s="86">
        <f t="shared" si="51"/>
        <v>21525857.363612846</v>
      </c>
      <c r="CW58" s="87">
        <f t="shared" si="65"/>
        <v>32.71849439151017</v>
      </c>
      <c r="CX58" s="87">
        <f t="shared" si="52"/>
        <v>1954404.9554692414</v>
      </c>
      <c r="CY58" s="87">
        <f t="shared" si="53"/>
        <v>20.533777636785473</v>
      </c>
      <c r="CZ58" s="84">
        <f t="shared" si="54"/>
        <v>23480262.319082089</v>
      </c>
      <c r="DA58" s="88">
        <f t="shared" si="55"/>
        <v>31.178519354343749</v>
      </c>
      <c r="DB58" s="86">
        <f t="shared" si="56"/>
        <v>74623606.392267972</v>
      </c>
      <c r="DC58" s="87">
        <f t="shared" si="57"/>
        <v>30.893890861599811</v>
      </c>
      <c r="DD58" s="84">
        <f t="shared" si="58"/>
        <v>9281064.199643543</v>
      </c>
      <c r="DE58" s="87">
        <f t="shared" si="59"/>
        <v>8.99096182538565</v>
      </c>
      <c r="DF58" s="84">
        <f t="shared" si="60"/>
        <v>83904670.59191151</v>
      </c>
      <c r="DG58" s="88">
        <f t="shared" si="61"/>
        <v>24.336086897301776</v>
      </c>
      <c r="DH58" s="224"/>
      <c r="DI58" s="237" t="s">
        <v>59</v>
      </c>
      <c r="DJ58" s="86">
        <f t="shared" si="62"/>
        <v>23480262.319082089</v>
      </c>
      <c r="DK58" s="84">
        <f t="shared" si="63"/>
        <v>83904670.59191151</v>
      </c>
      <c r="DL58" s="85">
        <f t="shared" si="64"/>
        <v>107384932.91099361</v>
      </c>
      <c r="DM58"/>
    </row>
    <row r="59" spans="1:119" s="100" customFormat="1" ht="15.6">
      <c r="A59" s="73">
        <v>47</v>
      </c>
      <c r="B59" s="73" t="s">
        <v>60</v>
      </c>
      <c r="C59" s="82"/>
      <c r="D59" s="83">
        <v>0</v>
      </c>
      <c r="E59" s="87">
        <v>0</v>
      </c>
      <c r="F59" s="84">
        <v>0</v>
      </c>
      <c r="G59" s="87">
        <v>0</v>
      </c>
      <c r="H59" s="84">
        <v>0</v>
      </c>
      <c r="I59" s="88">
        <v>0</v>
      </c>
      <c r="J59" s="86">
        <v>0</v>
      </c>
      <c r="K59" s="87">
        <v>0</v>
      </c>
      <c r="L59" s="84">
        <v>0</v>
      </c>
      <c r="M59" s="87">
        <v>0</v>
      </c>
      <c r="N59" s="84">
        <v>0</v>
      </c>
      <c r="O59" s="88">
        <v>0</v>
      </c>
      <c r="P59" s="177">
        <f t="shared" si="27"/>
        <v>0</v>
      </c>
      <c r="Q59" s="178">
        <f t="shared" si="28"/>
        <v>0</v>
      </c>
      <c r="R59" s="179">
        <f t="shared" si="29"/>
        <v>0</v>
      </c>
      <c r="S59" s="79"/>
      <c r="T59" s="83">
        <v>0</v>
      </c>
      <c r="U59" s="87">
        <v>0</v>
      </c>
      <c r="V59" s="84">
        <v>0</v>
      </c>
      <c r="W59" s="87">
        <v>0</v>
      </c>
      <c r="X59" s="84">
        <v>0</v>
      </c>
      <c r="Y59" s="88">
        <v>0</v>
      </c>
      <c r="Z59" s="86">
        <v>5283785.9300000016</v>
      </c>
      <c r="AA59" s="87">
        <v>6.3235328127337489</v>
      </c>
      <c r="AB59" s="84">
        <v>0</v>
      </c>
      <c r="AC59" s="87">
        <v>0</v>
      </c>
      <c r="AD59" s="84">
        <v>5283785.9300000016</v>
      </c>
      <c r="AE59" s="88">
        <v>4.8413938813077442</v>
      </c>
      <c r="AF59" s="177">
        <f t="shared" si="30"/>
        <v>5283785.9300000016</v>
      </c>
      <c r="AG59" s="178">
        <f t="shared" si="31"/>
        <v>0</v>
      </c>
      <c r="AH59" s="179">
        <f t="shared" si="32"/>
        <v>5283785.9300000016</v>
      </c>
      <c r="AI59" s="81"/>
      <c r="AJ59" s="83">
        <v>110943.43568611993</v>
      </c>
      <c r="AK59" s="87">
        <v>1.7857523409487008</v>
      </c>
      <c r="AL59" s="84">
        <v>29897.786543753449</v>
      </c>
      <c r="AM59" s="87">
        <v>3.0310002578825475</v>
      </c>
      <c r="AN59" s="84">
        <v>140841.22222987338</v>
      </c>
      <c r="AO59" s="88">
        <v>1.9563726331051574</v>
      </c>
      <c r="AP59" s="86">
        <v>155551.58718171861</v>
      </c>
      <c r="AQ59" s="87">
        <v>1.3689306273142534</v>
      </c>
      <c r="AR59" s="84">
        <v>126479.98065134356</v>
      </c>
      <c r="AS59" s="87">
        <v>1.2401092317100877</v>
      </c>
      <c r="AT59" s="84">
        <v>282031.56783306214</v>
      </c>
      <c r="AU59" s="88">
        <v>1.3079967527887457</v>
      </c>
      <c r="AV59" s="177">
        <f t="shared" si="33"/>
        <v>266495.02286783856</v>
      </c>
      <c r="AW59" s="178">
        <f t="shared" si="34"/>
        <v>156377.767195097</v>
      </c>
      <c r="AX59" s="179">
        <f t="shared" si="35"/>
        <v>422872.79006293556</v>
      </c>
      <c r="AY59" s="81"/>
      <c r="AZ59" s="83">
        <v>494557.63122262084</v>
      </c>
      <c r="BA59" s="87">
        <v>4.5130459850217264</v>
      </c>
      <c r="BB59" s="84">
        <v>72571.528777379091</v>
      </c>
      <c r="BC59" s="87">
        <v>4.5966258409791676</v>
      </c>
      <c r="BD59" s="84">
        <v>567129.15999999992</v>
      </c>
      <c r="BE59" s="88">
        <v>4.5235711323102441</v>
      </c>
      <c r="BF59" s="86">
        <v>1444086.7429609792</v>
      </c>
      <c r="BG59" s="87">
        <v>2.7817278866128317</v>
      </c>
      <c r="BH59" s="84">
        <v>1039826.1470390202</v>
      </c>
      <c r="BI59" s="87">
        <v>5.3475245412137831</v>
      </c>
      <c r="BJ59" s="84">
        <v>2483912.8899999997</v>
      </c>
      <c r="BK59" s="88">
        <v>3.4809025579364974</v>
      </c>
      <c r="BL59" s="177">
        <f t="shared" si="36"/>
        <v>1938644.3741836001</v>
      </c>
      <c r="BM59" s="178">
        <f t="shared" si="37"/>
        <v>1112397.6758163993</v>
      </c>
      <c r="BN59" s="179">
        <f t="shared" si="38"/>
        <v>3051042.0499999993</v>
      </c>
      <c r="BO59" s="81"/>
      <c r="BP59" s="83">
        <v>54953.999999999782</v>
      </c>
      <c r="BQ59" s="87">
        <v>0.71988681766377749</v>
      </c>
      <c r="BR59" s="84">
        <v>0</v>
      </c>
      <c r="BS59" s="87">
        <v>0</v>
      </c>
      <c r="BT59" s="84">
        <v>54953.999999999782</v>
      </c>
      <c r="BU59" s="88">
        <v>0.63923785594639615</v>
      </c>
      <c r="BV59" s="86">
        <v>0</v>
      </c>
      <c r="BW59" s="87">
        <v>0</v>
      </c>
      <c r="BX59" s="84">
        <v>0</v>
      </c>
      <c r="BY59" s="87">
        <v>0</v>
      </c>
      <c r="BZ59" s="84">
        <v>0</v>
      </c>
      <c r="CA59" s="88">
        <v>0</v>
      </c>
      <c r="CB59" s="177">
        <f t="shared" si="39"/>
        <v>54953.999999999782</v>
      </c>
      <c r="CC59" s="178">
        <f t="shared" si="40"/>
        <v>0</v>
      </c>
      <c r="CD59" s="179">
        <f t="shared" si="41"/>
        <v>54953.999999999782</v>
      </c>
      <c r="CE59" s="81"/>
      <c r="CF59" s="83">
        <v>0</v>
      </c>
      <c r="CG59" s="87">
        <f t="shared" si="42"/>
        <v>0</v>
      </c>
      <c r="CH59" s="84">
        <v>0</v>
      </c>
      <c r="CI59" s="87">
        <f t="shared" si="43"/>
        <v>0</v>
      </c>
      <c r="CJ59" s="84">
        <v>0</v>
      </c>
      <c r="CK59" s="88">
        <f t="shared" si="44"/>
        <v>0</v>
      </c>
      <c r="CL59" s="86">
        <v>0</v>
      </c>
      <c r="CM59" s="87">
        <f t="shared" si="45"/>
        <v>0</v>
      </c>
      <c r="CN59" s="84">
        <v>0</v>
      </c>
      <c r="CO59" s="87">
        <f t="shared" si="46"/>
        <v>0</v>
      </c>
      <c r="CP59" s="84">
        <v>0</v>
      </c>
      <c r="CQ59" s="88">
        <f t="shared" si="47"/>
        <v>0</v>
      </c>
      <c r="CR59" s="177">
        <f t="shared" si="48"/>
        <v>0</v>
      </c>
      <c r="CS59" s="178">
        <f t="shared" si="49"/>
        <v>0</v>
      </c>
      <c r="CT59" s="179">
        <f t="shared" si="50"/>
        <v>0</v>
      </c>
      <c r="CU59" s="81"/>
      <c r="CV59" s="86">
        <f t="shared" si="51"/>
        <v>660455.06690874055</v>
      </c>
      <c r="CW59" s="87">
        <f t="shared" si="65"/>
        <v>1.0038668861118609</v>
      </c>
      <c r="CX59" s="87">
        <f t="shared" si="52"/>
        <v>102469.31532113254</v>
      </c>
      <c r="CY59" s="87">
        <f t="shared" si="53"/>
        <v>1.0765845274336261</v>
      </c>
      <c r="CZ59" s="84">
        <f t="shared" si="54"/>
        <v>762924.3822298731</v>
      </c>
      <c r="DA59" s="88">
        <f t="shared" si="55"/>
        <v>1.0130573625629216</v>
      </c>
      <c r="DB59" s="86">
        <f t="shared" si="56"/>
        <v>6883424.2601426998</v>
      </c>
      <c r="DC59" s="87">
        <f t="shared" si="57"/>
        <v>2.8497116144331915</v>
      </c>
      <c r="DD59" s="84">
        <f t="shared" si="58"/>
        <v>1166306.1276903637</v>
      </c>
      <c r="DE59" s="87">
        <f t="shared" si="59"/>
        <v>1.1298503754752784</v>
      </c>
      <c r="DF59" s="84">
        <f t="shared" si="60"/>
        <v>8049730.3878330635</v>
      </c>
      <c r="DG59" s="88">
        <f t="shared" si="61"/>
        <v>2.3347798976644931</v>
      </c>
      <c r="DH59" s="224"/>
      <c r="DI59" s="237" t="s">
        <v>60</v>
      </c>
      <c r="DJ59" s="86">
        <f t="shared" si="62"/>
        <v>762924.3822298731</v>
      </c>
      <c r="DK59" s="84">
        <f t="shared" si="63"/>
        <v>8049730.3878330635</v>
      </c>
      <c r="DL59" s="85">
        <f t="shared" si="64"/>
        <v>8812654.7700629365</v>
      </c>
      <c r="DM59"/>
    </row>
    <row r="60" spans="1:119" s="100" customFormat="1" ht="15.6">
      <c r="A60" s="73">
        <v>48</v>
      </c>
      <c r="B60" s="73" t="s">
        <v>61</v>
      </c>
      <c r="C60" s="90"/>
      <c r="D60" s="91">
        <v>153185435.45000011</v>
      </c>
      <c r="E60" s="95">
        <v>1537.3735254563894</v>
      </c>
      <c r="F60" s="92">
        <v>18959691.870000005</v>
      </c>
      <c r="G60" s="95">
        <v>1324.0932935260846</v>
      </c>
      <c r="H60" s="84">
        <v>172145127.32000011</v>
      </c>
      <c r="I60" s="96">
        <v>1510.5750028080038</v>
      </c>
      <c r="J60" s="94">
        <v>68356973.052877963</v>
      </c>
      <c r="K60" s="95">
        <v>276.4086834538785</v>
      </c>
      <c r="L60" s="92">
        <v>82477738.067122027</v>
      </c>
      <c r="M60" s="95">
        <v>414.01577232083099</v>
      </c>
      <c r="N60" s="92">
        <v>150834711.12</v>
      </c>
      <c r="O60" s="96">
        <v>337.80208439525393</v>
      </c>
      <c r="P60" s="183">
        <f t="shared" si="27"/>
        <v>221542408.50287807</v>
      </c>
      <c r="Q60" s="184">
        <f t="shared" si="28"/>
        <v>101437429.93712203</v>
      </c>
      <c r="R60" s="185">
        <f t="shared" si="29"/>
        <v>322979838.44000012</v>
      </c>
      <c r="S60" s="79"/>
      <c r="T60" s="91">
        <v>274670545.99199998</v>
      </c>
      <c r="U60" s="95">
        <v>1486.3929108285079</v>
      </c>
      <c r="V60" s="92">
        <v>43161126.308000013</v>
      </c>
      <c r="W60" s="95">
        <v>1591.9565619651819</v>
      </c>
      <c r="X60" s="84">
        <v>317831672.30000001</v>
      </c>
      <c r="Y60" s="96">
        <v>1499.8993511151382</v>
      </c>
      <c r="Z60" s="94">
        <v>163604162.74999967</v>
      </c>
      <c r="AA60" s="95">
        <v>195.79829787870591</v>
      </c>
      <c r="AB60" s="92">
        <v>96630596.549999997</v>
      </c>
      <c r="AC60" s="95">
        <v>377.75543799501173</v>
      </c>
      <c r="AD60" s="92">
        <v>260234759.29999965</v>
      </c>
      <c r="AE60" s="96">
        <v>238.4462557851225</v>
      </c>
      <c r="AF60" s="183">
        <f t="shared" si="30"/>
        <v>438274708.74199963</v>
      </c>
      <c r="AG60" s="184">
        <f t="shared" si="31"/>
        <v>139791722.85800001</v>
      </c>
      <c r="AH60" s="185">
        <f t="shared" si="32"/>
        <v>578066431.59999967</v>
      </c>
      <c r="AI60" s="81"/>
      <c r="AJ60" s="91">
        <v>103367144.23285924</v>
      </c>
      <c r="AK60" s="95">
        <v>1663.803889337313</v>
      </c>
      <c r="AL60" s="92">
        <v>19688105.578997117</v>
      </c>
      <c r="AM60" s="95">
        <v>1995.9555534263095</v>
      </c>
      <c r="AN60" s="84">
        <v>123055249.81185636</v>
      </c>
      <c r="AO60" s="96">
        <v>1709.3143561258541</v>
      </c>
      <c r="AP60" s="94">
        <v>32456480.311785575</v>
      </c>
      <c r="AQ60" s="95">
        <v>285.63302219295588</v>
      </c>
      <c r="AR60" s="92">
        <v>52598802.956125088</v>
      </c>
      <c r="AS60" s="95">
        <v>515.72004349526026</v>
      </c>
      <c r="AT60" s="92">
        <v>85055283.267910659</v>
      </c>
      <c r="AU60" s="96">
        <v>394.46660236206429</v>
      </c>
      <c r="AV60" s="183">
        <f t="shared" si="33"/>
        <v>135823624.5446448</v>
      </c>
      <c r="AW60" s="184">
        <f t="shared" si="34"/>
        <v>72286908.535122201</v>
      </c>
      <c r="AX60" s="185">
        <f t="shared" si="35"/>
        <v>208110533.07976699</v>
      </c>
      <c r="AY60" s="81"/>
      <c r="AZ60" s="91">
        <v>192300339.34266502</v>
      </c>
      <c r="BA60" s="95">
        <v>1754.8213182824593</v>
      </c>
      <c r="BB60" s="92">
        <v>27990263.065934997</v>
      </c>
      <c r="BC60" s="95">
        <v>1772.882129841335</v>
      </c>
      <c r="BD60" s="84">
        <v>220290602.40860006</v>
      </c>
      <c r="BE60" s="96">
        <v>1757.0957024582847</v>
      </c>
      <c r="BF60" s="94">
        <v>123898173.71048425</v>
      </c>
      <c r="BG60" s="95">
        <v>238.66364440419747</v>
      </c>
      <c r="BH60" s="92">
        <v>88254600.369515687</v>
      </c>
      <c r="BI60" s="95">
        <v>453.86783424795931</v>
      </c>
      <c r="BJ60" s="92">
        <v>212152774.07999992</v>
      </c>
      <c r="BK60" s="96">
        <v>297.30637372246804</v>
      </c>
      <c r="BL60" s="183">
        <f t="shared" si="36"/>
        <v>316198513.05314928</v>
      </c>
      <c r="BM60" s="184">
        <f t="shared" si="37"/>
        <v>116244863.43545069</v>
      </c>
      <c r="BN60" s="185">
        <f t="shared" si="38"/>
        <v>432443376.48859996</v>
      </c>
      <c r="BO60" s="81"/>
      <c r="BP60" s="91">
        <v>124873637.45</v>
      </c>
      <c r="BQ60" s="95">
        <v>1635.8206040321209</v>
      </c>
      <c r="BR60" s="92">
        <v>17665790.079999998</v>
      </c>
      <c r="BS60" s="95">
        <v>1834.2633246807184</v>
      </c>
      <c r="BT60" s="84">
        <v>142539427.53</v>
      </c>
      <c r="BU60" s="96">
        <v>1658.052153475712</v>
      </c>
      <c r="BV60" s="94">
        <v>47451907.129999965</v>
      </c>
      <c r="BW60" s="95">
        <v>210.42321138589918</v>
      </c>
      <c r="BX60" s="92">
        <v>41101767.450000055</v>
      </c>
      <c r="BY60" s="95">
        <v>350.5451335169854</v>
      </c>
      <c r="BZ60" s="92">
        <v>88553674.580000013</v>
      </c>
      <c r="CA60" s="96">
        <v>258.35625887652515</v>
      </c>
      <c r="CB60" s="183">
        <f t="shared" si="39"/>
        <v>172325544.57999998</v>
      </c>
      <c r="CC60" s="184">
        <f t="shared" si="40"/>
        <v>58767557.530000053</v>
      </c>
      <c r="CD60" s="185">
        <f t="shared" si="41"/>
        <v>231093102.11000004</v>
      </c>
      <c r="CE60" s="81"/>
      <c r="CF60" s="91">
        <v>183669559.20050797</v>
      </c>
      <c r="CG60" s="95">
        <f t="shared" si="42"/>
        <v>1464.2958670874098</v>
      </c>
      <c r="CH60" s="92">
        <v>27313194.428875823</v>
      </c>
      <c r="CI60" s="95">
        <f t="shared" si="43"/>
        <v>1479.1072473126731</v>
      </c>
      <c r="CJ60" s="92">
        <v>210982753.6293838</v>
      </c>
      <c r="CK60" s="96">
        <f t="shared" si="44"/>
        <v>1466.196567216944</v>
      </c>
      <c r="CL60" s="94">
        <v>94954963.22869648</v>
      </c>
      <c r="CM60" s="95">
        <f t="shared" si="45"/>
        <v>200.18671147781825</v>
      </c>
      <c r="CN60" s="92">
        <v>67325693.49553977</v>
      </c>
      <c r="CO60" s="95">
        <f t="shared" si="46"/>
        <v>411.63191953643212</v>
      </c>
      <c r="CP60" s="92">
        <v>162280656.72423625</v>
      </c>
      <c r="CQ60" s="96">
        <f t="shared" si="47"/>
        <v>254.40225857786805</v>
      </c>
      <c r="CR60" s="183">
        <f t="shared" si="48"/>
        <v>278624522.42920446</v>
      </c>
      <c r="CS60" s="184">
        <f t="shared" si="49"/>
        <v>94638887.924415588</v>
      </c>
      <c r="CT60" s="185">
        <f t="shared" si="50"/>
        <v>373263410.35362005</v>
      </c>
      <c r="CU60" s="81"/>
      <c r="CV60" s="94">
        <f>SUM(CV20:CV59)</f>
        <v>1032066661.6680328</v>
      </c>
      <c r="CW60" s="95">
        <f t="shared" si="65"/>
        <v>1568.7025474084378</v>
      </c>
      <c r="CX60" s="95">
        <f>SUM(CX20:CX59)</f>
        <v>154778171.33180791</v>
      </c>
      <c r="CY60" s="95">
        <f t="shared" si="53"/>
        <v>1626.1627582665255</v>
      </c>
      <c r="CZ60" s="92">
        <f t="shared" si="54"/>
        <v>1186844832.9998407</v>
      </c>
      <c r="DA60" s="96">
        <f t="shared" si="55"/>
        <v>1575.9647014767681</v>
      </c>
      <c r="DB60" s="94">
        <f>SUM(DB20:DB59)</f>
        <v>530722660.18384385</v>
      </c>
      <c r="DC60" s="95">
        <f t="shared" si="57"/>
        <v>219.7171744194402</v>
      </c>
      <c r="DD60" s="92">
        <f>SUM(DD20:DD59)</f>
        <v>428389198.88830268</v>
      </c>
      <c r="DE60" s="95">
        <f t="shared" si="59"/>
        <v>414.99884611941366</v>
      </c>
      <c r="DF60" s="92">
        <f>SUM(DF20:DF59)</f>
        <v>959111859.07214642</v>
      </c>
      <c r="DG60" s="96">
        <f t="shared" si="61"/>
        <v>278.18510438038129</v>
      </c>
      <c r="DH60" s="225"/>
      <c r="DI60" s="237" t="s">
        <v>61</v>
      </c>
      <c r="DJ60" s="94">
        <f>SUM(DJ20:DJ59)</f>
        <v>1186844832.9998403</v>
      </c>
      <c r="DK60" s="92">
        <f>SUM(DK20:DK59)</f>
        <v>959111859.07214642</v>
      </c>
      <c r="DL60" s="93">
        <f t="shared" si="64"/>
        <v>2145956692.0719867</v>
      </c>
      <c r="DM60"/>
      <c r="DN60" s="106"/>
      <c r="DO60" s="97"/>
    </row>
    <row r="61" spans="1:119" s="100" customFormat="1" ht="15.6">
      <c r="A61" s="73">
        <v>49</v>
      </c>
      <c r="B61" s="73" t="s">
        <v>62</v>
      </c>
      <c r="C61" s="82"/>
      <c r="D61" s="83">
        <v>0</v>
      </c>
      <c r="E61" s="87">
        <v>0</v>
      </c>
      <c r="F61" s="84">
        <v>0</v>
      </c>
      <c r="G61" s="87">
        <v>0</v>
      </c>
      <c r="H61" s="84">
        <v>0</v>
      </c>
      <c r="I61" s="88">
        <v>0</v>
      </c>
      <c r="J61" s="86">
        <v>0</v>
      </c>
      <c r="K61" s="87">
        <v>0</v>
      </c>
      <c r="L61" s="84">
        <v>0</v>
      </c>
      <c r="M61" s="87">
        <v>0</v>
      </c>
      <c r="N61" s="84">
        <v>0</v>
      </c>
      <c r="O61" s="88">
        <v>0</v>
      </c>
      <c r="P61" s="177">
        <f t="shared" si="27"/>
        <v>0</v>
      </c>
      <c r="Q61" s="178">
        <f t="shared" si="28"/>
        <v>0</v>
      </c>
      <c r="R61" s="179">
        <f t="shared" si="29"/>
        <v>0</v>
      </c>
      <c r="S61" s="79"/>
      <c r="T61" s="83">
        <v>446114.41999999981</v>
      </c>
      <c r="U61" s="87">
        <v>2.4141697061529293</v>
      </c>
      <c r="V61" s="84">
        <v>83298.44</v>
      </c>
      <c r="W61" s="87">
        <v>3.0723827087636471</v>
      </c>
      <c r="X61" s="84">
        <v>529412.85999999987</v>
      </c>
      <c r="Y61" s="88">
        <v>2.4983853856971612</v>
      </c>
      <c r="Z61" s="86">
        <v>2283570.7500000009</v>
      </c>
      <c r="AA61" s="87">
        <v>2.7329333093977217</v>
      </c>
      <c r="AB61" s="84">
        <v>464210.63</v>
      </c>
      <c r="AC61" s="87">
        <v>1.8147263508494851</v>
      </c>
      <c r="AD61" s="84">
        <v>2747781.3800000008</v>
      </c>
      <c r="AE61" s="88">
        <v>2.5177197063892685</v>
      </c>
      <c r="AF61" s="177">
        <f t="shared" si="30"/>
        <v>2729685.1700000009</v>
      </c>
      <c r="AG61" s="178">
        <f t="shared" si="31"/>
        <v>547509.07000000007</v>
      </c>
      <c r="AH61" s="179">
        <f t="shared" si="32"/>
        <v>3277194.2400000012</v>
      </c>
      <c r="AI61" s="81"/>
      <c r="AJ61" s="83">
        <v>0</v>
      </c>
      <c r="AK61" s="87">
        <v>0</v>
      </c>
      <c r="AL61" s="84">
        <v>0</v>
      </c>
      <c r="AM61" s="87">
        <v>0</v>
      </c>
      <c r="AN61" s="84">
        <v>0</v>
      </c>
      <c r="AO61" s="88">
        <v>0</v>
      </c>
      <c r="AP61" s="86">
        <v>0</v>
      </c>
      <c r="AQ61" s="87">
        <v>0</v>
      </c>
      <c r="AR61" s="84">
        <v>0</v>
      </c>
      <c r="AS61" s="87">
        <v>0</v>
      </c>
      <c r="AT61" s="84">
        <v>0</v>
      </c>
      <c r="AU61" s="88">
        <v>0</v>
      </c>
      <c r="AV61" s="177">
        <f t="shared" si="33"/>
        <v>0</v>
      </c>
      <c r="AW61" s="178">
        <f t="shared" si="34"/>
        <v>0</v>
      </c>
      <c r="AX61" s="179">
        <f t="shared" si="35"/>
        <v>0</v>
      </c>
      <c r="AY61" s="81"/>
      <c r="AZ61" s="83"/>
      <c r="BA61" s="87">
        <v>0</v>
      </c>
      <c r="BB61" s="84"/>
      <c r="BC61" s="87">
        <v>0</v>
      </c>
      <c r="BD61" s="84">
        <v>0</v>
      </c>
      <c r="BE61" s="88">
        <v>0</v>
      </c>
      <c r="BF61" s="86">
        <v>0</v>
      </c>
      <c r="BG61" s="87">
        <v>0</v>
      </c>
      <c r="BH61" s="84">
        <v>0</v>
      </c>
      <c r="BI61" s="87">
        <v>0</v>
      </c>
      <c r="BJ61" s="84">
        <v>0</v>
      </c>
      <c r="BK61" s="88">
        <v>0</v>
      </c>
      <c r="BL61" s="177">
        <f t="shared" si="36"/>
        <v>0</v>
      </c>
      <c r="BM61" s="178">
        <f t="shared" si="37"/>
        <v>0</v>
      </c>
      <c r="BN61" s="179">
        <f t="shared" si="38"/>
        <v>0</v>
      </c>
      <c r="BO61" s="81"/>
      <c r="BP61" s="83">
        <v>0</v>
      </c>
      <c r="BQ61" s="87">
        <v>0</v>
      </c>
      <c r="BR61" s="84">
        <v>0</v>
      </c>
      <c r="BS61" s="87">
        <v>0</v>
      </c>
      <c r="BT61" s="84">
        <v>0</v>
      </c>
      <c r="BU61" s="88">
        <v>0</v>
      </c>
      <c r="BV61" s="86">
        <v>0</v>
      </c>
      <c r="BW61" s="87">
        <v>0</v>
      </c>
      <c r="BX61" s="84">
        <v>0</v>
      </c>
      <c r="BY61" s="87">
        <v>0</v>
      </c>
      <c r="BZ61" s="84">
        <v>0</v>
      </c>
      <c r="CA61" s="88">
        <v>0</v>
      </c>
      <c r="CB61" s="177">
        <f t="shared" si="39"/>
        <v>0</v>
      </c>
      <c r="CC61" s="178">
        <f t="shared" si="40"/>
        <v>0</v>
      </c>
      <c r="CD61" s="179">
        <f t="shared" si="41"/>
        <v>0</v>
      </c>
      <c r="CE61" s="81"/>
      <c r="CF61" s="83">
        <v>887710.59237342665</v>
      </c>
      <c r="CG61" s="87">
        <f t="shared" si="42"/>
        <v>7.0772258464620403</v>
      </c>
      <c r="CH61" s="84">
        <v>90200.527626573443</v>
      </c>
      <c r="CI61" s="87">
        <f t="shared" si="43"/>
        <v>4.8846814484226924</v>
      </c>
      <c r="CJ61" s="84">
        <v>977911.12000000011</v>
      </c>
      <c r="CK61" s="88">
        <f t="shared" si="44"/>
        <v>6.7958631808642238</v>
      </c>
      <c r="CL61" s="86">
        <v>-92017.497868339648</v>
      </c>
      <c r="CM61" s="87">
        <f t="shared" si="45"/>
        <v>-0.19399386477897262</v>
      </c>
      <c r="CN61" s="84">
        <v>-57901.522131660175</v>
      </c>
      <c r="CO61" s="87">
        <f t="shared" si="46"/>
        <v>-0.35401216774269784</v>
      </c>
      <c r="CP61" s="84">
        <v>-149919.01999999981</v>
      </c>
      <c r="CQ61" s="88">
        <f t="shared" si="47"/>
        <v>-0.2350233112292085</v>
      </c>
      <c r="CR61" s="177">
        <f t="shared" si="48"/>
        <v>795693.09450508701</v>
      </c>
      <c r="CS61" s="178">
        <f t="shared" si="49"/>
        <v>32299.005494913268</v>
      </c>
      <c r="CT61" s="179">
        <f t="shared" si="50"/>
        <v>827992.10000000033</v>
      </c>
      <c r="CU61" s="81"/>
      <c r="CV61" s="86">
        <f>+D61+T61+AJ61+AZ61+BP61+CF61</f>
        <v>1333825.0123734265</v>
      </c>
      <c r="CW61" s="87">
        <f t="shared" si="65"/>
        <v>2.0273639023719414</v>
      </c>
      <c r="CX61" s="87">
        <f>+F61+V61+AL61+BB61+BR61+CH61</f>
        <v>173498.96762657346</v>
      </c>
      <c r="CY61" s="87">
        <f t="shared" si="53"/>
        <v>1.8228510992495635</v>
      </c>
      <c r="CZ61" s="84">
        <f t="shared" si="54"/>
        <v>1507323.98</v>
      </c>
      <c r="DA61" s="88">
        <f t="shared" si="55"/>
        <v>2.0015163904494941</v>
      </c>
      <c r="DB61" s="86">
        <f t="shared" ref="DB61" si="66">+J61+Z61+AP61+BF61+BV61+CL61</f>
        <v>2191553.2521316614</v>
      </c>
      <c r="DC61" s="87">
        <f t="shared" si="57"/>
        <v>0.90729475915217772</v>
      </c>
      <c r="DD61" s="84">
        <f>+L61+AB61+AR61+BH61+BX61+CN61</f>
        <v>406309.10786833981</v>
      </c>
      <c r="DE61" s="87">
        <f t="shared" si="59"/>
        <v>0.39360892237886341</v>
      </c>
      <c r="DF61" s="84">
        <f>+DB61+DD61</f>
        <v>2597862.3600000013</v>
      </c>
      <c r="DG61" s="88">
        <f t="shared" si="61"/>
        <v>0.75349564802753832</v>
      </c>
      <c r="DH61" s="224"/>
      <c r="DI61" s="237" t="s">
        <v>62</v>
      </c>
      <c r="DJ61" s="86">
        <f t="shared" ref="DJ61" si="67">+CZ61</f>
        <v>1507323.98</v>
      </c>
      <c r="DK61" s="84">
        <f t="shared" ref="DK61" si="68">+DF61</f>
        <v>2597862.3600000013</v>
      </c>
      <c r="DL61" s="85">
        <f t="shared" si="64"/>
        <v>4105186.3400000012</v>
      </c>
      <c r="DM61"/>
    </row>
    <row r="62" spans="1:119" s="100" customFormat="1" ht="15.6">
      <c r="A62" s="73">
        <v>50</v>
      </c>
      <c r="B62" s="73" t="s">
        <v>63</v>
      </c>
      <c r="C62" s="90"/>
      <c r="D62" s="91">
        <v>153185435.45000011</v>
      </c>
      <c r="E62" s="95">
        <v>1537.3735254563894</v>
      </c>
      <c r="F62" s="92">
        <v>18959691.870000005</v>
      </c>
      <c r="G62" s="95">
        <v>1324.0932935260846</v>
      </c>
      <c r="H62" s="84">
        <v>172145127.32000011</v>
      </c>
      <c r="I62" s="96">
        <v>1510.5750028080038</v>
      </c>
      <c r="J62" s="94">
        <v>68356973.052877963</v>
      </c>
      <c r="K62" s="95">
        <v>276.4086834538785</v>
      </c>
      <c r="L62" s="92">
        <v>82477738.067122027</v>
      </c>
      <c r="M62" s="95">
        <v>414.01577232083099</v>
      </c>
      <c r="N62" s="92">
        <v>150834711.12</v>
      </c>
      <c r="O62" s="96">
        <v>337.80208439525393</v>
      </c>
      <c r="P62" s="183">
        <f t="shared" si="27"/>
        <v>221542408.50287807</v>
      </c>
      <c r="Q62" s="184">
        <f t="shared" si="28"/>
        <v>101437429.93712203</v>
      </c>
      <c r="R62" s="185">
        <f t="shared" si="29"/>
        <v>322979838.44000012</v>
      </c>
      <c r="S62" s="79"/>
      <c r="T62" s="91">
        <v>274224431.57199997</v>
      </c>
      <c r="U62" s="95">
        <v>1483.9787411223549</v>
      </c>
      <c r="V62" s="92">
        <v>43077827.868000016</v>
      </c>
      <c r="W62" s="95">
        <v>1588.8841792564183</v>
      </c>
      <c r="X62" s="84">
        <v>317302259.44</v>
      </c>
      <c r="Y62" s="96">
        <v>1497.4009657294409</v>
      </c>
      <c r="Z62" s="94">
        <v>161320591.99999967</v>
      </c>
      <c r="AA62" s="95">
        <v>193.0653645693082</v>
      </c>
      <c r="AB62" s="92">
        <v>96166385.920000002</v>
      </c>
      <c r="AC62" s="95">
        <v>375.94071164416226</v>
      </c>
      <c r="AD62" s="92">
        <v>257486977.91999966</v>
      </c>
      <c r="AE62" s="96">
        <v>235.92853607873326</v>
      </c>
      <c r="AF62" s="183">
        <f t="shared" si="30"/>
        <v>435545023.57199967</v>
      </c>
      <c r="AG62" s="184">
        <f t="shared" si="31"/>
        <v>139244213.78800002</v>
      </c>
      <c r="AH62" s="185">
        <f t="shared" si="32"/>
        <v>574789237.35999966</v>
      </c>
      <c r="AI62" s="81"/>
      <c r="AJ62" s="91">
        <v>103367144.23285924</v>
      </c>
      <c r="AK62" s="95">
        <v>1663.803889337313</v>
      </c>
      <c r="AL62" s="92">
        <v>19688105.578997117</v>
      </c>
      <c r="AM62" s="95">
        <v>1995.9555534263095</v>
      </c>
      <c r="AN62" s="84">
        <v>123055249.81185636</v>
      </c>
      <c r="AO62" s="96">
        <v>1709.3143561258541</v>
      </c>
      <c r="AP62" s="94">
        <v>32456480.311785575</v>
      </c>
      <c r="AQ62" s="95">
        <v>285.63302219295588</v>
      </c>
      <c r="AR62" s="92">
        <v>52598802.956125088</v>
      </c>
      <c r="AS62" s="95">
        <v>515.72004349526026</v>
      </c>
      <c r="AT62" s="92">
        <v>85055283.267910659</v>
      </c>
      <c r="AU62" s="96">
        <v>394.46660236206429</v>
      </c>
      <c r="AV62" s="183">
        <f t="shared" si="33"/>
        <v>135823624.5446448</v>
      </c>
      <c r="AW62" s="184">
        <f t="shared" si="34"/>
        <v>72286908.535122201</v>
      </c>
      <c r="AX62" s="185">
        <f t="shared" si="35"/>
        <v>208110533.07976699</v>
      </c>
      <c r="AY62" s="81"/>
      <c r="AZ62" s="91">
        <v>192300339.34266502</v>
      </c>
      <c r="BA62" s="95">
        <v>1754.8213182824593</v>
      </c>
      <c r="BB62" s="92">
        <v>27990263.065934997</v>
      </c>
      <c r="BC62" s="95">
        <v>1772.882129841335</v>
      </c>
      <c r="BD62" s="84">
        <v>220290602.40860006</v>
      </c>
      <c r="BE62" s="96">
        <v>1757.0957024582847</v>
      </c>
      <c r="BF62" s="94">
        <v>123898173.71048425</v>
      </c>
      <c r="BG62" s="95">
        <v>238.66364440419747</v>
      </c>
      <c r="BH62" s="92">
        <v>88254600.369515687</v>
      </c>
      <c r="BI62" s="95">
        <v>453.86783424795931</v>
      </c>
      <c r="BJ62" s="92">
        <v>212152774.07999992</v>
      </c>
      <c r="BK62" s="96">
        <v>297.30637372246804</v>
      </c>
      <c r="BL62" s="183">
        <f t="shared" si="36"/>
        <v>316198513.05314928</v>
      </c>
      <c r="BM62" s="184">
        <f t="shared" si="37"/>
        <v>116244863.43545069</v>
      </c>
      <c r="BN62" s="185">
        <f t="shared" si="38"/>
        <v>432443376.48859996</v>
      </c>
      <c r="BO62" s="81"/>
      <c r="BP62" s="91">
        <v>124873637.45</v>
      </c>
      <c r="BQ62" s="95">
        <v>1635.8206040321209</v>
      </c>
      <c r="BR62" s="92">
        <v>17665790.079999998</v>
      </c>
      <c r="BS62" s="95">
        <v>1834.2633246807184</v>
      </c>
      <c r="BT62" s="84">
        <v>142539427.53</v>
      </c>
      <c r="BU62" s="96">
        <v>1658.052153475712</v>
      </c>
      <c r="BV62" s="94">
        <v>47451907.129999965</v>
      </c>
      <c r="BW62" s="95">
        <v>210.42321138589918</v>
      </c>
      <c r="BX62" s="92">
        <v>41101767.450000055</v>
      </c>
      <c r="BY62" s="95">
        <v>350.5451335169854</v>
      </c>
      <c r="BZ62" s="92">
        <v>88553674.580000013</v>
      </c>
      <c r="CA62" s="96">
        <v>258.35625887652515</v>
      </c>
      <c r="CB62" s="183">
        <f t="shared" si="39"/>
        <v>172325544.57999998</v>
      </c>
      <c r="CC62" s="184">
        <f t="shared" si="40"/>
        <v>58767557.530000053</v>
      </c>
      <c r="CD62" s="185">
        <f t="shared" si="41"/>
        <v>231093102.11000004</v>
      </c>
      <c r="CE62" s="81"/>
      <c r="CF62" s="91">
        <v>182781848.60813454</v>
      </c>
      <c r="CG62" s="95">
        <f t="shared" si="42"/>
        <v>1457.2186412409476</v>
      </c>
      <c r="CH62" s="92">
        <v>27222993.901249249</v>
      </c>
      <c r="CI62" s="95">
        <f t="shared" si="43"/>
        <v>1474.2225658642503</v>
      </c>
      <c r="CJ62" s="92">
        <v>210004842.5093838</v>
      </c>
      <c r="CK62" s="96">
        <f t="shared" si="44"/>
        <v>1459.4007040360798</v>
      </c>
      <c r="CL62" s="94">
        <v>95046980.726564825</v>
      </c>
      <c r="CM62" s="95">
        <f t="shared" si="45"/>
        <v>200.38070534259722</v>
      </c>
      <c r="CN62" s="92">
        <v>67383595.017671436</v>
      </c>
      <c r="CO62" s="95">
        <f t="shared" si="46"/>
        <v>411.9859317041749</v>
      </c>
      <c r="CP62" s="92">
        <v>162430575.74423626</v>
      </c>
      <c r="CQ62" s="96">
        <f t="shared" si="47"/>
        <v>254.63728188909727</v>
      </c>
      <c r="CR62" s="183">
        <f t="shared" si="48"/>
        <v>277828829.33469939</v>
      </c>
      <c r="CS62" s="184">
        <f t="shared" si="49"/>
        <v>94606588.918920681</v>
      </c>
      <c r="CT62" s="185">
        <f t="shared" si="50"/>
        <v>372435418.25362009</v>
      </c>
      <c r="CU62" s="81"/>
      <c r="CV62" s="94">
        <f>+CV60-CV61</f>
        <v>1030732836.6556593</v>
      </c>
      <c r="CW62" s="95">
        <f>+CV62/$CV$110</f>
        <v>1566.6751835060659</v>
      </c>
      <c r="CX62" s="95">
        <f>+CX60-CX61</f>
        <v>154604672.36418134</v>
      </c>
      <c r="CY62" s="95">
        <f t="shared" si="53"/>
        <v>1624.3399071672761</v>
      </c>
      <c r="CZ62" s="92">
        <f t="shared" si="54"/>
        <v>1185337509.0198407</v>
      </c>
      <c r="DA62" s="96">
        <f t="shared" si="55"/>
        <v>1573.9631850863186</v>
      </c>
      <c r="DB62" s="94">
        <f>+DB60-DB61</f>
        <v>528531106.93171221</v>
      </c>
      <c r="DC62" s="95">
        <f t="shared" si="57"/>
        <v>218.80987966028803</v>
      </c>
      <c r="DD62" s="92">
        <f>+DD60-DD61</f>
        <v>427982889.78043437</v>
      </c>
      <c r="DE62" s="95">
        <f t="shared" si="59"/>
        <v>414.60523719703485</v>
      </c>
      <c r="DF62" s="92">
        <f>+DF60-DF61</f>
        <v>956513996.7121464</v>
      </c>
      <c r="DG62" s="96">
        <f t="shared" si="61"/>
        <v>277.43160873235377</v>
      </c>
      <c r="DH62" s="225"/>
      <c r="DI62" s="237" t="s">
        <v>63</v>
      </c>
      <c r="DJ62" s="94">
        <f>+DJ60-DJ61</f>
        <v>1185337509.0198402</v>
      </c>
      <c r="DK62" s="92">
        <f t="shared" ref="DK62:DL62" si="69">+DK60-DK61</f>
        <v>956513996.7121464</v>
      </c>
      <c r="DL62" s="93">
        <f t="shared" si="69"/>
        <v>2141851505.7319868</v>
      </c>
      <c r="DM62"/>
      <c r="DO62" s="97"/>
    </row>
    <row r="63" spans="1:119" s="100" customFormat="1" ht="15.6">
      <c r="A63" s="73"/>
      <c r="B63" s="99" t="s">
        <v>64</v>
      </c>
      <c r="C63" s="82"/>
      <c r="D63" s="83"/>
      <c r="E63" s="87"/>
      <c r="F63" s="87"/>
      <c r="G63" s="87"/>
      <c r="H63" s="87"/>
      <c r="I63" s="88"/>
      <c r="J63" s="86"/>
      <c r="K63" s="87"/>
      <c r="L63" s="87"/>
      <c r="M63" s="87"/>
      <c r="N63" s="87"/>
      <c r="O63" s="88"/>
      <c r="P63" s="186"/>
      <c r="Q63" s="187"/>
      <c r="R63" s="188"/>
      <c r="S63" s="79"/>
      <c r="T63" s="83"/>
      <c r="U63" s="87"/>
      <c r="V63" s="87"/>
      <c r="W63" s="87"/>
      <c r="X63" s="87"/>
      <c r="Y63" s="88"/>
      <c r="Z63" s="86"/>
      <c r="AA63" s="87"/>
      <c r="AB63" s="87"/>
      <c r="AC63" s="87"/>
      <c r="AD63" s="87"/>
      <c r="AE63" s="88"/>
      <c r="AF63" s="186"/>
      <c r="AG63" s="187"/>
      <c r="AH63" s="188"/>
      <c r="AI63" s="81"/>
      <c r="AJ63" s="83"/>
      <c r="AK63" s="87"/>
      <c r="AL63" s="87"/>
      <c r="AM63" s="87"/>
      <c r="AN63" s="87"/>
      <c r="AO63" s="88"/>
      <c r="AP63" s="86"/>
      <c r="AQ63" s="87"/>
      <c r="AR63" s="87"/>
      <c r="AS63" s="87"/>
      <c r="AT63" s="87"/>
      <c r="AU63" s="88"/>
      <c r="AV63" s="186"/>
      <c r="AW63" s="187"/>
      <c r="AX63" s="188"/>
      <c r="AY63" s="81"/>
      <c r="AZ63" s="83"/>
      <c r="BA63" s="87"/>
      <c r="BB63" s="87"/>
      <c r="BC63" s="87"/>
      <c r="BD63" s="87"/>
      <c r="BE63" s="88"/>
      <c r="BF63" s="86"/>
      <c r="BG63" s="87"/>
      <c r="BH63" s="87"/>
      <c r="BI63" s="87"/>
      <c r="BJ63" s="87"/>
      <c r="BK63" s="88">
        <v>0</v>
      </c>
      <c r="BL63" s="186"/>
      <c r="BM63" s="187"/>
      <c r="BN63" s="188"/>
      <c r="BO63" s="81"/>
      <c r="BP63" s="83"/>
      <c r="BQ63" s="87"/>
      <c r="BR63" s="87"/>
      <c r="BS63" s="87"/>
      <c r="BT63" s="87"/>
      <c r="BU63" s="88"/>
      <c r="BV63" s="86"/>
      <c r="BW63" s="87"/>
      <c r="BX63" s="87"/>
      <c r="BY63" s="87"/>
      <c r="BZ63" s="87"/>
      <c r="CA63" s="88"/>
      <c r="CB63" s="186"/>
      <c r="CC63" s="187"/>
      <c r="CD63" s="188"/>
      <c r="CE63" s="81"/>
      <c r="CF63" s="83"/>
      <c r="CG63" s="87"/>
      <c r="CH63" s="87"/>
      <c r="CI63" s="87"/>
      <c r="CJ63" s="87"/>
      <c r="CK63" s="88"/>
      <c r="CL63" s="86"/>
      <c r="CM63" s="87"/>
      <c r="CN63" s="87"/>
      <c r="CO63" s="87"/>
      <c r="CP63" s="87"/>
      <c r="CQ63" s="88"/>
      <c r="CR63" s="186"/>
      <c r="CS63" s="187"/>
      <c r="CT63" s="188"/>
      <c r="CU63" s="81"/>
      <c r="CV63" s="86"/>
      <c r="CW63" s="87"/>
      <c r="CX63" s="87"/>
      <c r="CY63" s="87"/>
      <c r="CZ63" s="84"/>
      <c r="DA63" s="88"/>
      <c r="DB63" s="98"/>
      <c r="DC63" s="87"/>
      <c r="DD63" s="87"/>
      <c r="DE63" s="87"/>
      <c r="DF63" s="87"/>
      <c r="DG63" s="88"/>
      <c r="DH63" s="224"/>
      <c r="DI63" s="239" t="s">
        <v>64</v>
      </c>
      <c r="DJ63" s="86"/>
      <c r="DK63" s="84"/>
      <c r="DL63" s="85"/>
      <c r="DM63"/>
    </row>
    <row r="64" spans="1:119" s="100" customFormat="1" ht="15.6">
      <c r="A64" s="73"/>
      <c r="B64" s="72" t="s">
        <v>65</v>
      </c>
      <c r="C64" s="82"/>
      <c r="D64" s="83"/>
      <c r="E64" s="87"/>
      <c r="F64" s="87"/>
      <c r="G64" s="87"/>
      <c r="H64" s="87"/>
      <c r="I64" s="88"/>
      <c r="J64" s="86"/>
      <c r="K64" s="87"/>
      <c r="L64" s="87"/>
      <c r="M64" s="87"/>
      <c r="N64" s="87"/>
      <c r="O64" s="88"/>
      <c r="P64" s="186"/>
      <c r="Q64" s="187"/>
      <c r="R64" s="188"/>
      <c r="S64" s="79"/>
      <c r="T64" s="83"/>
      <c r="U64" s="87"/>
      <c r="V64" s="87"/>
      <c r="W64" s="87"/>
      <c r="X64" s="87"/>
      <c r="Y64" s="88"/>
      <c r="Z64" s="86"/>
      <c r="AA64" s="87"/>
      <c r="AB64" s="87"/>
      <c r="AC64" s="87"/>
      <c r="AD64" s="87"/>
      <c r="AE64" s="88"/>
      <c r="AF64" s="186"/>
      <c r="AG64" s="187"/>
      <c r="AH64" s="188"/>
      <c r="AI64" s="81"/>
      <c r="AJ64" s="83"/>
      <c r="AK64" s="87"/>
      <c r="AL64" s="87"/>
      <c r="AM64" s="87"/>
      <c r="AN64" s="87"/>
      <c r="AO64" s="88"/>
      <c r="AP64" s="86"/>
      <c r="AQ64" s="87"/>
      <c r="AR64" s="87"/>
      <c r="AS64" s="87"/>
      <c r="AT64" s="87"/>
      <c r="AU64" s="88"/>
      <c r="AV64" s="186"/>
      <c r="AW64" s="187"/>
      <c r="AX64" s="188"/>
      <c r="AY64" s="81"/>
      <c r="AZ64" s="83"/>
      <c r="BA64" s="87"/>
      <c r="BB64" s="87"/>
      <c r="BC64" s="87"/>
      <c r="BD64" s="87"/>
      <c r="BE64" s="88"/>
      <c r="BF64" s="86"/>
      <c r="BG64" s="87"/>
      <c r="BH64" s="87"/>
      <c r="BI64" s="87"/>
      <c r="BJ64" s="87"/>
      <c r="BK64" s="88">
        <v>0</v>
      </c>
      <c r="BL64" s="186"/>
      <c r="BM64" s="187"/>
      <c r="BN64" s="188"/>
      <c r="BO64" s="81"/>
      <c r="BP64" s="83"/>
      <c r="BQ64" s="87"/>
      <c r="BR64" s="87"/>
      <c r="BS64" s="87"/>
      <c r="BT64" s="87"/>
      <c r="BU64" s="88"/>
      <c r="BV64" s="86"/>
      <c r="BW64" s="87"/>
      <c r="BX64" s="87"/>
      <c r="BY64" s="87"/>
      <c r="BZ64" s="87"/>
      <c r="CA64" s="88"/>
      <c r="CB64" s="186"/>
      <c r="CC64" s="187"/>
      <c r="CD64" s="188"/>
      <c r="CE64" s="81"/>
      <c r="CF64" s="83"/>
      <c r="CG64" s="87"/>
      <c r="CH64" s="87"/>
      <c r="CI64" s="87"/>
      <c r="CJ64" s="87"/>
      <c r="CK64" s="88"/>
      <c r="CL64" s="86"/>
      <c r="CM64" s="87"/>
      <c r="CN64" s="87"/>
      <c r="CO64" s="87"/>
      <c r="CP64" s="87"/>
      <c r="CQ64" s="88"/>
      <c r="CR64" s="186"/>
      <c r="CS64" s="187"/>
      <c r="CT64" s="188"/>
      <c r="CU64" s="81"/>
      <c r="CV64" s="86"/>
      <c r="CW64" s="87"/>
      <c r="CX64" s="87"/>
      <c r="CY64" s="87"/>
      <c r="CZ64" s="84"/>
      <c r="DA64" s="88"/>
      <c r="DB64" s="98"/>
      <c r="DC64" s="87"/>
      <c r="DD64" s="87"/>
      <c r="DE64" s="87"/>
      <c r="DF64" s="87"/>
      <c r="DG64" s="88"/>
      <c r="DH64" s="224"/>
      <c r="DI64" s="236" t="s">
        <v>65</v>
      </c>
      <c r="DJ64" s="86"/>
      <c r="DK64" s="84"/>
      <c r="DL64" s="85"/>
      <c r="DM64"/>
      <c r="DO64" s="107"/>
    </row>
    <row r="65" spans="1:119" s="100" customFormat="1" ht="15.6">
      <c r="A65" s="73">
        <v>51</v>
      </c>
      <c r="B65" s="73" t="s">
        <v>66</v>
      </c>
      <c r="C65" s="82"/>
      <c r="D65" s="83">
        <v>2903840.8198607932</v>
      </c>
      <c r="E65" s="87">
        <v>29.143031682347559</v>
      </c>
      <c r="F65" s="84">
        <v>461275.99281627778</v>
      </c>
      <c r="G65" s="87">
        <v>32.214260270708692</v>
      </c>
      <c r="H65" s="84">
        <v>3365116.812677071</v>
      </c>
      <c r="I65" s="88">
        <v>29.528929560170859</v>
      </c>
      <c r="J65" s="86">
        <v>225614.96078261896</v>
      </c>
      <c r="K65" s="87">
        <v>0.91229806546848802</v>
      </c>
      <c r="L65" s="84">
        <v>417430.01132767164</v>
      </c>
      <c r="M65" s="87">
        <v>2.095384919371488</v>
      </c>
      <c r="N65" s="84">
        <v>643044.97211029055</v>
      </c>
      <c r="O65" s="88">
        <v>1.4401322502346838</v>
      </c>
      <c r="P65" s="177">
        <f t="shared" ref="P65:P72" si="70">+D65+J65</f>
        <v>3129455.7806434119</v>
      </c>
      <c r="Q65" s="178">
        <f t="shared" ref="Q65:Q72" si="71">+F65+L65</f>
        <v>878706.00414394937</v>
      </c>
      <c r="R65" s="179">
        <f t="shared" ref="R65:R72" si="72">+P65+Q65</f>
        <v>4008161.7847873615</v>
      </c>
      <c r="S65" s="79"/>
      <c r="T65" s="83">
        <v>2204737.5464842818</v>
      </c>
      <c r="U65" s="87">
        <v>11.931043598053368</v>
      </c>
      <c r="V65" s="84">
        <v>420354.93126371299</v>
      </c>
      <c r="W65" s="87">
        <v>15.504386665082361</v>
      </c>
      <c r="X65" s="84">
        <v>2625092.4777479949</v>
      </c>
      <c r="Y65" s="88">
        <v>12.388238325961977</v>
      </c>
      <c r="Z65" s="86">
        <v>2038418.9178242353</v>
      </c>
      <c r="AA65" s="87">
        <v>2.4395403378801848</v>
      </c>
      <c r="AB65" s="84">
        <v>658161.64172969817</v>
      </c>
      <c r="AC65" s="87">
        <v>2.5729339165827403</v>
      </c>
      <c r="AD65" s="84">
        <v>2696580.5595539333</v>
      </c>
      <c r="AE65" s="88">
        <v>2.4708057431611015</v>
      </c>
      <c r="AF65" s="177">
        <f t="shared" ref="AF65:AF72" si="73">+T65+Z65</f>
        <v>4243156.4643085171</v>
      </c>
      <c r="AG65" s="178">
        <f t="shared" ref="AG65:AG72" si="74">+V65+AB65</f>
        <v>1078516.5729934112</v>
      </c>
      <c r="AH65" s="179">
        <f t="shared" ref="AH65:AH72" si="75">+AF65+AG65</f>
        <v>5321673.0373019278</v>
      </c>
      <c r="AI65" s="81"/>
      <c r="AJ65" s="83">
        <v>2708806.3026221222</v>
      </c>
      <c r="AK65" s="87">
        <v>43.601112280041242</v>
      </c>
      <c r="AL65" s="84">
        <v>495952.92951151537</v>
      </c>
      <c r="AM65" s="87">
        <v>50.279088555506426</v>
      </c>
      <c r="AN65" s="84">
        <v>3204759.2321336376</v>
      </c>
      <c r="AO65" s="88">
        <v>44.516109404420519</v>
      </c>
      <c r="AP65" s="86">
        <v>300994.12093946169</v>
      </c>
      <c r="AQ65" s="87">
        <v>2.6488966024770018</v>
      </c>
      <c r="AR65" s="84">
        <v>440081.08078721724</v>
      </c>
      <c r="AS65" s="87">
        <v>4.3149011264446591</v>
      </c>
      <c r="AT65" s="84">
        <v>741075.20172667899</v>
      </c>
      <c r="AU65" s="88">
        <v>3.4369342583824349</v>
      </c>
      <c r="AV65" s="177">
        <f t="shared" ref="AV65:AV72" si="76">+AJ65+AP65</f>
        <v>3009800.4235615837</v>
      </c>
      <c r="AW65" s="178">
        <f t="shared" ref="AW65:AW72" si="77">+AL65+AR65</f>
        <v>936034.01029873267</v>
      </c>
      <c r="AX65" s="179">
        <f t="shared" ref="AX65:AX72" si="78">+AV65+AW65</f>
        <v>3945834.4338603164</v>
      </c>
      <c r="AY65" s="81"/>
      <c r="AZ65" s="83">
        <v>935672.59315228276</v>
      </c>
      <c r="BA65" s="87">
        <v>8.5384051791528215</v>
      </c>
      <c r="BB65" s="84">
        <v>122777.27684771735</v>
      </c>
      <c r="BC65" s="87">
        <v>7.7766200182237997</v>
      </c>
      <c r="BD65" s="84">
        <v>1058449.8700000001</v>
      </c>
      <c r="BE65" s="88">
        <v>8.4424741569090394</v>
      </c>
      <c r="BF65" s="86">
        <v>630238.45680286945</v>
      </c>
      <c r="BG65" s="87">
        <v>1.2140211791638549</v>
      </c>
      <c r="BH65" s="84">
        <v>422700.09319713071</v>
      </c>
      <c r="BI65" s="87">
        <v>2.1738240843256915</v>
      </c>
      <c r="BJ65" s="84">
        <v>1052938.5500000003</v>
      </c>
      <c r="BK65" s="88">
        <v>1.4755656314682388</v>
      </c>
      <c r="BL65" s="177">
        <f t="shared" ref="BL65:BL72" si="79">+AZ65+BF65</f>
        <v>1565911.0499551522</v>
      </c>
      <c r="BM65" s="178">
        <f t="shared" ref="BM65:BM72" si="80">+BB65+BH65</f>
        <v>545477.37004484807</v>
      </c>
      <c r="BN65" s="179">
        <f t="shared" ref="BN65:BN72" si="81">+BL65+BM65</f>
        <v>2111388.4200000004</v>
      </c>
      <c r="BO65" s="81"/>
      <c r="BP65" s="83">
        <v>559579.80999999959</v>
      </c>
      <c r="BQ65" s="87">
        <v>7.3303877543000064</v>
      </c>
      <c r="BR65" s="84">
        <v>75763.739999999991</v>
      </c>
      <c r="BS65" s="87">
        <v>7.866653514692139</v>
      </c>
      <c r="BT65" s="84">
        <v>635343.54999999958</v>
      </c>
      <c r="BU65" s="88">
        <v>7.3904656383770657</v>
      </c>
      <c r="BV65" s="86">
        <v>440278.82000000007</v>
      </c>
      <c r="BW65" s="87">
        <v>1.9523953580154942</v>
      </c>
      <c r="BX65" s="84">
        <v>267284.7699999999</v>
      </c>
      <c r="BY65" s="87">
        <v>2.2795948008972196</v>
      </c>
      <c r="BZ65" s="84">
        <v>707563.59</v>
      </c>
      <c r="CA65" s="88">
        <v>2.0643240712105917</v>
      </c>
      <c r="CB65" s="177">
        <f t="shared" ref="CB65:CB72" si="82">+BP65+BV65</f>
        <v>999858.62999999966</v>
      </c>
      <c r="CC65" s="178">
        <f t="shared" ref="CC65:CC72" si="83">+BR65+BX65</f>
        <v>343048.50999999989</v>
      </c>
      <c r="CD65" s="179">
        <f t="shared" ref="CD65:CD72" si="84">+CB65+CC65</f>
        <v>1342907.1399999997</v>
      </c>
      <c r="CE65" s="81"/>
      <c r="CF65" s="83">
        <v>1408149</v>
      </c>
      <c r="CG65" s="87">
        <f t="shared" ref="CG65:CG72" si="85">+CF65/$CF$110</f>
        <v>11.226393583774476</v>
      </c>
      <c r="CH65" s="84">
        <v>143082</v>
      </c>
      <c r="CI65" s="87">
        <f t="shared" ref="CI65:CI72" si="86">+CH65/$CH$110</f>
        <v>7.7484024694032279</v>
      </c>
      <c r="CJ65" s="84">
        <v>1551231</v>
      </c>
      <c r="CK65" s="88">
        <f t="shared" ref="CK65:CK72" si="87">+CJ65/$CJ$110</f>
        <v>10.780073385314598</v>
      </c>
      <c r="CL65" s="86">
        <v>863206</v>
      </c>
      <c r="CM65" s="87">
        <f t="shared" ref="CM65:CM72" si="88">+CL65/$CL$110</f>
        <v>1.8198350522418896</v>
      </c>
      <c r="CN65" s="84">
        <v>543167</v>
      </c>
      <c r="CO65" s="87">
        <f t="shared" ref="CO65:CO72" si="89">+CN65/$CN$110</f>
        <v>3.3209442521918828</v>
      </c>
      <c r="CP65" s="84">
        <v>1406373</v>
      </c>
      <c r="CQ65" s="88">
        <f t="shared" ref="CQ65:CQ72" si="90">+CP65/$CP$110</f>
        <v>2.2047265202464374</v>
      </c>
      <c r="CR65" s="177">
        <f t="shared" ref="CR65:CR72" si="91">+CF65+CL65</f>
        <v>2271355</v>
      </c>
      <c r="CS65" s="178">
        <f t="shared" ref="CS65:CS72" si="92">+CH65+CN65</f>
        <v>686249</v>
      </c>
      <c r="CT65" s="179">
        <f t="shared" ref="CT65:CT72" si="93">+CR65+CS65</f>
        <v>2957604</v>
      </c>
      <c r="CU65" s="81"/>
      <c r="CV65" s="86">
        <f t="shared" ref="CV65:CV71" si="94">+D65+T65+AJ65+AZ65+BP65+CF65</f>
        <v>10720786.072119478</v>
      </c>
      <c r="CW65" s="87">
        <f>+CV65/$CV$110</f>
        <v>16.295192012475059</v>
      </c>
      <c r="CX65" s="87">
        <f t="shared" ref="CX65:CX71" si="95">+F65+V65+AL65+BB65+BR65+CH65</f>
        <v>1719206.8704392235</v>
      </c>
      <c r="CY65" s="87">
        <f t="shared" ref="CY65:CY72" si="96">+CX65/$CX$110</f>
        <v>18.062690380744101</v>
      </c>
      <c r="CZ65" s="84">
        <f t="shared" ref="CZ65:CZ72" si="97">+CV65+CX65</f>
        <v>12439992.942558702</v>
      </c>
      <c r="DA65" s="88">
        <f t="shared" ref="DA65:DA72" si="98">+CZ65/$CZ$110</f>
        <v>16.518578687779701</v>
      </c>
      <c r="DB65" s="86">
        <f t="shared" ref="DB65:DB71" si="99">+J65+Z65+AP65+BF65+BV65+CL65</f>
        <v>4498751.276349185</v>
      </c>
      <c r="DC65" s="87">
        <f t="shared" ref="DC65:DC101" si="100">+DB65/$DB$110</f>
        <v>1.8624660166439666</v>
      </c>
      <c r="DD65" s="84">
        <f t="shared" ref="DD65:DD71" si="101">+L65+AB65+AR65+BH65+BX65+CN65</f>
        <v>2748824.5970417177</v>
      </c>
      <c r="DE65" s="87">
        <f t="shared" ref="DE65:DE72" si="102">+DD65/$DD$110</f>
        <v>2.6629033573146046</v>
      </c>
      <c r="DF65" s="84">
        <f t="shared" ref="DF65:DF71" si="103">+DB65+DD65</f>
        <v>7247575.8733909028</v>
      </c>
      <c r="DG65" s="88">
        <f t="shared" ref="DG65:DG72" si="104">+DF65/$DF$110</f>
        <v>2.1021194053365582</v>
      </c>
      <c r="DH65" s="224"/>
      <c r="DI65" s="237" t="s">
        <v>66</v>
      </c>
      <c r="DJ65" s="86">
        <f t="shared" ref="DJ65:DJ71" si="105">+CZ65</f>
        <v>12439992.942558702</v>
      </c>
      <c r="DK65" s="84">
        <f t="shared" ref="DK65:DK71" si="106">+DF65</f>
        <v>7247575.8733909028</v>
      </c>
      <c r="DL65" s="85">
        <f t="shared" ref="DL65:DL71" si="107">+DJ65+DK65</f>
        <v>19687568.815949604</v>
      </c>
      <c r="DM65"/>
    </row>
    <row r="66" spans="1:119" s="100" customFormat="1" ht="15.6">
      <c r="A66" s="73">
        <v>52</v>
      </c>
      <c r="B66" s="73" t="s">
        <v>67</v>
      </c>
      <c r="C66" s="82"/>
      <c r="D66" s="83">
        <v>1727399.5453906674</v>
      </c>
      <c r="E66" s="87">
        <v>17.336232528684651</v>
      </c>
      <c r="F66" s="84">
        <v>304319.5230965793</v>
      </c>
      <c r="G66" s="87">
        <v>21.252847482127194</v>
      </c>
      <c r="H66" s="84">
        <v>2031719.0684872468</v>
      </c>
      <c r="I66" s="88">
        <v>17.828352654328246</v>
      </c>
      <c r="J66" s="86">
        <v>9222.1475056221043</v>
      </c>
      <c r="K66" s="87">
        <v>3.7290733290290916E-2</v>
      </c>
      <c r="L66" s="84">
        <v>13212.935211361106</v>
      </c>
      <c r="M66" s="87">
        <v>6.6325334621869472E-2</v>
      </c>
      <c r="N66" s="84">
        <v>22435.082716983212</v>
      </c>
      <c r="O66" s="88">
        <v>5.0244520303735149E-2</v>
      </c>
      <c r="P66" s="177">
        <f t="shared" si="70"/>
        <v>1736621.6928962895</v>
      </c>
      <c r="Q66" s="178">
        <f t="shared" si="71"/>
        <v>317532.4583079404</v>
      </c>
      <c r="R66" s="179">
        <f t="shared" si="72"/>
        <v>2054154.1512042298</v>
      </c>
      <c r="S66" s="79"/>
      <c r="T66" s="83">
        <v>1975914.7758517563</v>
      </c>
      <c r="U66" s="87">
        <v>10.692758135460558</v>
      </c>
      <c r="V66" s="84">
        <v>355012.49064536468</v>
      </c>
      <c r="W66" s="87">
        <v>13.094293694502976</v>
      </c>
      <c r="X66" s="84">
        <v>2330927.2664971212</v>
      </c>
      <c r="Y66" s="88">
        <v>11.000024853456415</v>
      </c>
      <c r="Z66" s="86">
        <v>1174766.6322825737</v>
      </c>
      <c r="AA66" s="87">
        <v>1.4059379855579379</v>
      </c>
      <c r="AB66" s="84">
        <v>413771.71411292662</v>
      </c>
      <c r="AC66" s="87">
        <v>1.6175468296296613</v>
      </c>
      <c r="AD66" s="84">
        <v>1588538.3463955005</v>
      </c>
      <c r="AE66" s="88">
        <v>1.4555358472787134</v>
      </c>
      <c r="AF66" s="177">
        <f t="shared" si="73"/>
        <v>3150681.4081343301</v>
      </c>
      <c r="AG66" s="178">
        <f t="shared" si="74"/>
        <v>768784.20475829137</v>
      </c>
      <c r="AH66" s="179">
        <f t="shared" si="75"/>
        <v>3919465.6128926212</v>
      </c>
      <c r="AI66" s="81"/>
      <c r="AJ66" s="83">
        <v>592289.42139468202</v>
      </c>
      <c r="AK66" s="87">
        <v>9.5335268304389729</v>
      </c>
      <c r="AL66" s="84">
        <v>109339.1126037366</v>
      </c>
      <c r="AM66" s="87">
        <v>11.08466267272269</v>
      </c>
      <c r="AN66" s="84">
        <v>701628.5339984186</v>
      </c>
      <c r="AO66" s="88">
        <v>9.7460590073539546</v>
      </c>
      <c r="AP66" s="86">
        <v>147584.64198258537</v>
      </c>
      <c r="AQ66" s="87">
        <v>1.2988175832314122</v>
      </c>
      <c r="AR66" s="84">
        <v>215351.66616911968</v>
      </c>
      <c r="AS66" s="87">
        <v>2.1114771516027853</v>
      </c>
      <c r="AT66" s="84">
        <v>362936.30815170507</v>
      </c>
      <c r="AU66" s="88">
        <v>1.6832141032260544</v>
      </c>
      <c r="AV66" s="177">
        <f t="shared" si="76"/>
        <v>739874.06337726745</v>
      </c>
      <c r="AW66" s="178">
        <f t="shared" si="77"/>
        <v>324690.77877285628</v>
      </c>
      <c r="AX66" s="179">
        <f t="shared" si="78"/>
        <v>1064564.8421501238</v>
      </c>
      <c r="AY66" s="81"/>
      <c r="AZ66" s="83">
        <v>563846.00244249834</v>
      </c>
      <c r="BA66" s="87">
        <v>5.1453314575348443</v>
      </c>
      <c r="BB66" s="84">
        <v>73986.859557501681</v>
      </c>
      <c r="BC66" s="87">
        <v>4.6862718240120138</v>
      </c>
      <c r="BD66" s="84">
        <v>637832.86199999996</v>
      </c>
      <c r="BE66" s="88">
        <v>5.0875224292505496</v>
      </c>
      <c r="BF66" s="86">
        <v>329404.37476803624</v>
      </c>
      <c r="BG66" s="87">
        <v>0.63452790473353893</v>
      </c>
      <c r="BH66" s="84">
        <v>220931.07523196383</v>
      </c>
      <c r="BI66" s="87">
        <v>1.1361844959216447</v>
      </c>
      <c r="BJ66" s="84">
        <v>550335.45000000007</v>
      </c>
      <c r="BK66" s="88">
        <v>0.77122836446496068</v>
      </c>
      <c r="BL66" s="177">
        <f t="shared" si="79"/>
        <v>893250.37721053464</v>
      </c>
      <c r="BM66" s="178">
        <f t="shared" si="80"/>
        <v>294917.93478946551</v>
      </c>
      <c r="BN66" s="179">
        <f t="shared" si="81"/>
        <v>1188168.3120000002</v>
      </c>
      <c r="BO66" s="81"/>
      <c r="BP66" s="83">
        <v>218582.94000000006</v>
      </c>
      <c r="BQ66" s="87">
        <v>2.863394422101996</v>
      </c>
      <c r="BR66" s="84">
        <v>30269.229999999996</v>
      </c>
      <c r="BS66" s="87">
        <v>3.1428958571280239</v>
      </c>
      <c r="BT66" s="84">
        <v>248852.17000000004</v>
      </c>
      <c r="BU66" s="88">
        <v>2.8947069839940447</v>
      </c>
      <c r="BV66" s="86">
        <v>174656.77000000008</v>
      </c>
      <c r="BW66" s="87">
        <v>0.77450708847175509</v>
      </c>
      <c r="BX66" s="84">
        <v>108233.39999999997</v>
      </c>
      <c r="BY66" s="87">
        <v>0.92309148749264369</v>
      </c>
      <c r="BZ66" s="84">
        <v>282890.17000000004</v>
      </c>
      <c r="CA66" s="88">
        <v>0.82533498853418463</v>
      </c>
      <c r="CB66" s="177">
        <f t="shared" si="82"/>
        <v>393239.71000000014</v>
      </c>
      <c r="CC66" s="178">
        <f t="shared" si="83"/>
        <v>138502.62999999995</v>
      </c>
      <c r="CD66" s="179">
        <f t="shared" si="84"/>
        <v>531742.34000000008</v>
      </c>
      <c r="CE66" s="81"/>
      <c r="CF66" s="83">
        <v>1408149</v>
      </c>
      <c r="CG66" s="87">
        <f t="shared" si="85"/>
        <v>11.226393583774476</v>
      </c>
      <c r="CH66" s="84">
        <v>143082</v>
      </c>
      <c r="CI66" s="87">
        <f t="shared" si="86"/>
        <v>7.7484024694032279</v>
      </c>
      <c r="CJ66" s="84">
        <v>1551231</v>
      </c>
      <c r="CK66" s="88">
        <f t="shared" si="87"/>
        <v>10.780073385314598</v>
      </c>
      <c r="CL66" s="86">
        <v>863206</v>
      </c>
      <c r="CM66" s="87">
        <f t="shared" si="88"/>
        <v>1.8198350522418896</v>
      </c>
      <c r="CN66" s="84">
        <v>543167</v>
      </c>
      <c r="CO66" s="87">
        <f t="shared" si="89"/>
        <v>3.3209442521918828</v>
      </c>
      <c r="CP66" s="84">
        <v>1406373</v>
      </c>
      <c r="CQ66" s="88">
        <f t="shared" si="90"/>
        <v>2.2047265202464374</v>
      </c>
      <c r="CR66" s="177">
        <f t="shared" si="91"/>
        <v>2271355</v>
      </c>
      <c r="CS66" s="178">
        <f t="shared" si="92"/>
        <v>686249</v>
      </c>
      <c r="CT66" s="179">
        <f t="shared" si="93"/>
        <v>2957604</v>
      </c>
      <c r="CU66" s="81"/>
      <c r="CV66" s="86">
        <f t="shared" si="94"/>
        <v>6486181.6850796044</v>
      </c>
      <c r="CW66" s="87">
        <f t="shared" ref="CW66:CW101" si="108">+CV66/$CV$110</f>
        <v>9.8587524529603616</v>
      </c>
      <c r="CX66" s="87">
        <f t="shared" si="95"/>
        <v>1016009.2159031823</v>
      </c>
      <c r="CY66" s="87">
        <f t="shared" si="96"/>
        <v>10.674608278033014</v>
      </c>
      <c r="CZ66" s="84">
        <f t="shared" si="97"/>
        <v>7502190.9009827869</v>
      </c>
      <c r="DA66" s="88">
        <f t="shared" si="98"/>
        <v>9.9618650348799633</v>
      </c>
      <c r="DB66" s="86">
        <f t="shared" si="99"/>
        <v>2698840.5665388172</v>
      </c>
      <c r="DC66" s="87">
        <f t="shared" si="100"/>
        <v>1.1173097890394572</v>
      </c>
      <c r="DD66" s="84">
        <f t="shared" si="101"/>
        <v>1514667.7907253711</v>
      </c>
      <c r="DE66" s="87">
        <f t="shared" si="102"/>
        <v>1.4673231422185475</v>
      </c>
      <c r="DF66" s="84">
        <f t="shared" si="103"/>
        <v>4213508.3572641881</v>
      </c>
      <c r="DG66" s="88">
        <f t="shared" si="104"/>
        <v>1.2221048578286597</v>
      </c>
      <c r="DH66" s="224"/>
      <c r="DI66" s="237" t="s">
        <v>67</v>
      </c>
      <c r="DJ66" s="86">
        <f t="shared" si="105"/>
        <v>7502190.9009827869</v>
      </c>
      <c r="DK66" s="84">
        <f t="shared" si="106"/>
        <v>4213508.3572641881</v>
      </c>
      <c r="DL66" s="85">
        <f t="shared" si="107"/>
        <v>11715699.258246975</v>
      </c>
      <c r="DM66"/>
    </row>
    <row r="67" spans="1:119" s="100" customFormat="1" ht="15.6">
      <c r="A67" s="73">
        <v>53</v>
      </c>
      <c r="B67" s="73" t="s">
        <v>68</v>
      </c>
      <c r="C67" s="82"/>
      <c r="D67" s="83">
        <v>262009.15347146263</v>
      </c>
      <c r="E67" s="87">
        <v>2.6295315529898597</v>
      </c>
      <c r="F67" s="84">
        <v>38877.55671555263</v>
      </c>
      <c r="G67" s="87">
        <v>2.7151027806098629</v>
      </c>
      <c r="H67" s="84">
        <v>300886.71018701524</v>
      </c>
      <c r="I67" s="88">
        <v>2.6402835221745811</v>
      </c>
      <c r="J67" s="86">
        <v>12753.481803744675</v>
      </c>
      <c r="K67" s="87">
        <v>5.1570058728304738E-2</v>
      </c>
      <c r="L67" s="84">
        <v>22408.979232862279</v>
      </c>
      <c r="M67" s="87">
        <v>0.11248696995623941</v>
      </c>
      <c r="N67" s="84">
        <v>35162.461036606954</v>
      </c>
      <c r="O67" s="88">
        <v>7.8748137895016446E-2</v>
      </c>
      <c r="P67" s="177">
        <f t="shared" si="70"/>
        <v>274762.63527520729</v>
      </c>
      <c r="Q67" s="178">
        <f t="shared" si="71"/>
        <v>61286.535948414908</v>
      </c>
      <c r="R67" s="179">
        <f t="shared" si="72"/>
        <v>336049.17122362216</v>
      </c>
      <c r="S67" s="79"/>
      <c r="T67" s="83">
        <v>2141690.7040732894</v>
      </c>
      <c r="U67" s="87">
        <v>11.589862568717406</v>
      </c>
      <c r="V67" s="84">
        <v>411396.19167255861</v>
      </c>
      <c r="W67" s="87">
        <v>15.173952186211221</v>
      </c>
      <c r="X67" s="84">
        <v>2553086.8957458478</v>
      </c>
      <c r="Y67" s="88">
        <v>12.048432274097685</v>
      </c>
      <c r="Z67" s="86">
        <v>1636891.8836644033</v>
      </c>
      <c r="AA67" s="87">
        <v>1.9590005489206876</v>
      </c>
      <c r="AB67" s="84">
        <v>571330.37322589208</v>
      </c>
      <c r="AC67" s="87">
        <v>2.2334867328085477</v>
      </c>
      <c r="AD67" s="84">
        <v>2208222.2568902955</v>
      </c>
      <c r="AE67" s="88">
        <v>2.0233358929960001</v>
      </c>
      <c r="AF67" s="177">
        <f t="shared" si="73"/>
        <v>3778582.5877376925</v>
      </c>
      <c r="AG67" s="178">
        <f t="shared" si="74"/>
        <v>982726.56489845063</v>
      </c>
      <c r="AH67" s="179">
        <f t="shared" si="75"/>
        <v>4761309.1526361434</v>
      </c>
      <c r="AI67" s="81"/>
      <c r="AJ67" s="83">
        <v>105534.91431314197</v>
      </c>
      <c r="AK67" s="87">
        <v>1.6986964494204126</v>
      </c>
      <c r="AL67" s="84">
        <v>19048.733093860086</v>
      </c>
      <c r="AM67" s="87">
        <v>1.9311367694505359</v>
      </c>
      <c r="AN67" s="84">
        <v>124583.64740700205</v>
      </c>
      <c r="AO67" s="88">
        <v>1.7305447543026495</v>
      </c>
      <c r="AP67" s="86">
        <v>53956.591077518169</v>
      </c>
      <c r="AQ67" s="87">
        <v>0.47484459277935553</v>
      </c>
      <c r="AR67" s="84">
        <v>78978.506800592178</v>
      </c>
      <c r="AS67" s="87">
        <v>0.77436741281674049</v>
      </c>
      <c r="AT67" s="84">
        <v>132935.09787811036</v>
      </c>
      <c r="AU67" s="88">
        <v>0.61652203578552345</v>
      </c>
      <c r="AV67" s="177">
        <f t="shared" si="76"/>
        <v>159491.50539066014</v>
      </c>
      <c r="AW67" s="178">
        <f t="shared" si="77"/>
        <v>98027.239894452272</v>
      </c>
      <c r="AX67" s="179">
        <f t="shared" si="78"/>
        <v>257518.74528511241</v>
      </c>
      <c r="AY67" s="81"/>
      <c r="AZ67" s="83">
        <v>621862.66075838811</v>
      </c>
      <c r="BA67" s="87">
        <v>5.6747578182799323</v>
      </c>
      <c r="BB67" s="84">
        <v>81599.701241612114</v>
      </c>
      <c r="BC67" s="87">
        <v>5.1684634685591657</v>
      </c>
      <c r="BD67" s="84">
        <v>703462.3620000002</v>
      </c>
      <c r="BE67" s="88">
        <v>5.6110005583383868</v>
      </c>
      <c r="BF67" s="86">
        <v>441518.66781294381</v>
      </c>
      <c r="BG67" s="87">
        <v>0.85049239368898488</v>
      </c>
      <c r="BH67" s="84">
        <v>296125.98218705639</v>
      </c>
      <c r="BI67" s="87">
        <v>1.5228901115302462</v>
      </c>
      <c r="BJ67" s="84">
        <v>737644.65000000014</v>
      </c>
      <c r="BK67" s="88">
        <v>1.0337194832275995</v>
      </c>
      <c r="BL67" s="177">
        <f t="shared" si="79"/>
        <v>1063381.3285713319</v>
      </c>
      <c r="BM67" s="178">
        <f t="shared" si="80"/>
        <v>377725.68342866853</v>
      </c>
      <c r="BN67" s="179">
        <f t="shared" si="81"/>
        <v>1441107.0120000006</v>
      </c>
      <c r="BO67" s="81"/>
      <c r="BP67" s="83">
        <v>241100.36999999994</v>
      </c>
      <c r="BQ67" s="87">
        <v>3.15836841898424</v>
      </c>
      <c r="BR67" s="84">
        <v>36601.039999999979</v>
      </c>
      <c r="BS67" s="87">
        <v>3.800336413664207</v>
      </c>
      <c r="BT67" s="84">
        <v>277701.40999999992</v>
      </c>
      <c r="BU67" s="88">
        <v>3.2302881304671498</v>
      </c>
      <c r="BV67" s="86">
        <v>180639.22</v>
      </c>
      <c r="BW67" s="87">
        <v>0.80103597671025739</v>
      </c>
      <c r="BX67" s="84">
        <v>132959.62999999995</v>
      </c>
      <c r="BY67" s="87">
        <v>1.1339743797494259</v>
      </c>
      <c r="BZ67" s="84">
        <v>313598.84999999998</v>
      </c>
      <c r="CA67" s="88">
        <v>0.91492787914505269</v>
      </c>
      <c r="CB67" s="177">
        <f t="shared" si="82"/>
        <v>421739.58999999997</v>
      </c>
      <c r="CC67" s="178">
        <f t="shared" si="83"/>
        <v>169560.66999999993</v>
      </c>
      <c r="CD67" s="179">
        <f t="shared" si="84"/>
        <v>591300.25999999989</v>
      </c>
      <c r="CE67" s="81"/>
      <c r="CF67" s="83">
        <v>1408149</v>
      </c>
      <c r="CG67" s="87">
        <f t="shared" si="85"/>
        <v>11.226393583774476</v>
      </c>
      <c r="CH67" s="84">
        <v>143082</v>
      </c>
      <c r="CI67" s="87">
        <f t="shared" si="86"/>
        <v>7.7484024694032279</v>
      </c>
      <c r="CJ67" s="84">
        <v>1551231</v>
      </c>
      <c r="CK67" s="88">
        <f t="shared" si="87"/>
        <v>10.780073385314598</v>
      </c>
      <c r="CL67" s="86">
        <v>863206</v>
      </c>
      <c r="CM67" s="87">
        <f t="shared" si="88"/>
        <v>1.8198350522418896</v>
      </c>
      <c r="CN67" s="84">
        <v>543167</v>
      </c>
      <c r="CO67" s="87">
        <f t="shared" si="89"/>
        <v>3.3209442521918828</v>
      </c>
      <c r="CP67" s="84">
        <v>1406373</v>
      </c>
      <c r="CQ67" s="88">
        <f t="shared" si="90"/>
        <v>2.2047265202464374</v>
      </c>
      <c r="CR67" s="177">
        <f t="shared" si="91"/>
        <v>2271355</v>
      </c>
      <c r="CS67" s="178">
        <f t="shared" si="92"/>
        <v>686249</v>
      </c>
      <c r="CT67" s="179">
        <f t="shared" si="93"/>
        <v>2957604</v>
      </c>
      <c r="CU67" s="81"/>
      <c r="CV67" s="86">
        <f t="shared" si="94"/>
        <v>4780346.8026162824</v>
      </c>
      <c r="CW67" s="87">
        <f t="shared" si="108"/>
        <v>7.2659475257539121</v>
      </c>
      <c r="CX67" s="87">
        <f t="shared" si="95"/>
        <v>730605.22272358346</v>
      </c>
      <c r="CY67" s="87">
        <f t="shared" si="96"/>
        <v>7.6760372213026207</v>
      </c>
      <c r="CZ67" s="84">
        <f t="shared" si="97"/>
        <v>5510952.0253398661</v>
      </c>
      <c r="DA67" s="88">
        <f t="shared" si="98"/>
        <v>7.3177770353647382</v>
      </c>
      <c r="DB67" s="86">
        <f t="shared" si="99"/>
        <v>3188965.84435861</v>
      </c>
      <c r="DC67" s="87">
        <f t="shared" si="100"/>
        <v>1.3202198006768051</v>
      </c>
      <c r="DD67" s="84">
        <f t="shared" si="101"/>
        <v>1644970.4714464028</v>
      </c>
      <c r="DE67" s="87">
        <f t="shared" si="102"/>
        <v>1.5935528937758319</v>
      </c>
      <c r="DF67" s="84">
        <f t="shared" si="103"/>
        <v>4833936.3158050124</v>
      </c>
      <c r="DG67" s="88">
        <f t="shared" si="104"/>
        <v>1.4020565649988275</v>
      </c>
      <c r="DH67" s="224"/>
      <c r="DI67" s="237" t="s">
        <v>68</v>
      </c>
      <c r="DJ67" s="86">
        <f t="shared" si="105"/>
        <v>5510952.0253398661</v>
      </c>
      <c r="DK67" s="84">
        <f t="shared" si="106"/>
        <v>4833936.3158050124</v>
      </c>
      <c r="DL67" s="85">
        <f t="shared" si="107"/>
        <v>10344888.341144878</v>
      </c>
      <c r="DM67"/>
    </row>
    <row r="68" spans="1:119" s="100" customFormat="1" ht="15.6">
      <c r="A68" s="73">
        <v>54</v>
      </c>
      <c r="B68" s="73" t="s">
        <v>69</v>
      </c>
      <c r="C68" s="82"/>
      <c r="D68" s="83">
        <v>515521.46307526762</v>
      </c>
      <c r="E68" s="87">
        <v>5.1737885315810521</v>
      </c>
      <c r="F68" s="84">
        <v>82229.516961271904</v>
      </c>
      <c r="G68" s="87">
        <v>5.7426857295392066</v>
      </c>
      <c r="H68" s="84">
        <v>597750.98003653949</v>
      </c>
      <c r="I68" s="88">
        <v>5.2452700950907287</v>
      </c>
      <c r="J68" s="86">
        <v>32218.087991162305</v>
      </c>
      <c r="K68" s="87">
        <v>0.13027726195759998</v>
      </c>
      <c r="L68" s="84">
        <v>89883.482972775382</v>
      </c>
      <c r="M68" s="87">
        <v>0.45119059389789562</v>
      </c>
      <c r="N68" s="84">
        <v>122101.57096393769</v>
      </c>
      <c r="O68" s="88">
        <v>0.27345274090616212</v>
      </c>
      <c r="P68" s="177">
        <f t="shared" si="70"/>
        <v>547739.55106642994</v>
      </c>
      <c r="Q68" s="178">
        <f t="shared" si="71"/>
        <v>172112.99993404729</v>
      </c>
      <c r="R68" s="179">
        <f t="shared" si="72"/>
        <v>719852.55100047728</v>
      </c>
      <c r="S68" s="79"/>
      <c r="T68" s="83">
        <v>1702687.3315778854</v>
      </c>
      <c r="U68" s="87">
        <v>9.2141746392006354</v>
      </c>
      <c r="V68" s="84">
        <v>253239.64592672142</v>
      </c>
      <c r="W68" s="87">
        <v>9.3405003661375563</v>
      </c>
      <c r="X68" s="84">
        <v>1955926.9775046068</v>
      </c>
      <c r="Y68" s="88">
        <v>9.2303375027352583</v>
      </c>
      <c r="Z68" s="86">
        <v>591792.99952113593</v>
      </c>
      <c r="AA68" s="87">
        <v>0.70824641656480392</v>
      </c>
      <c r="AB68" s="84">
        <v>171813.16264453423</v>
      </c>
      <c r="AC68" s="87">
        <v>0.67166465721352542</v>
      </c>
      <c r="AD68" s="84">
        <v>763606.16216567019</v>
      </c>
      <c r="AE68" s="88">
        <v>0.69967221424463788</v>
      </c>
      <c r="AF68" s="177">
        <f t="shared" si="73"/>
        <v>2294480.3310990212</v>
      </c>
      <c r="AG68" s="178">
        <f t="shared" si="74"/>
        <v>425052.80857125565</v>
      </c>
      <c r="AH68" s="179">
        <f t="shared" si="75"/>
        <v>2719533.139670277</v>
      </c>
      <c r="AI68" s="81"/>
      <c r="AJ68" s="83">
        <v>156789.17339089821</v>
      </c>
      <c r="AK68" s="87">
        <v>2.5236881451043542</v>
      </c>
      <c r="AL68" s="84">
        <v>28184.521396373293</v>
      </c>
      <c r="AM68" s="87">
        <v>2.8573115770856949</v>
      </c>
      <c r="AN68" s="84">
        <v>184973.6947872715</v>
      </c>
      <c r="AO68" s="88">
        <v>2.5694002693013225</v>
      </c>
      <c r="AP68" s="86">
        <v>79906.035094202962</v>
      </c>
      <c r="AQ68" s="87">
        <v>0.70321248872835485</v>
      </c>
      <c r="AR68" s="84">
        <v>117949.83915240485</v>
      </c>
      <c r="AS68" s="87">
        <v>1.1564730138189139</v>
      </c>
      <c r="AT68" s="84">
        <v>197855.87424660783</v>
      </c>
      <c r="AU68" s="88">
        <v>0.91760948259495978</v>
      </c>
      <c r="AV68" s="177">
        <f t="shared" si="76"/>
        <v>236695.20848510118</v>
      </c>
      <c r="AW68" s="178">
        <f t="shared" si="77"/>
        <v>146134.36054877815</v>
      </c>
      <c r="AX68" s="179">
        <f t="shared" si="78"/>
        <v>382829.56903387932</v>
      </c>
      <c r="AY68" s="81"/>
      <c r="AZ68" s="83">
        <v>565088.64510463434</v>
      </c>
      <c r="BA68" s="87">
        <v>5.156671093450087</v>
      </c>
      <c r="BB68" s="84">
        <v>74149.916895365823</v>
      </c>
      <c r="BC68" s="87">
        <v>4.6965997526834196</v>
      </c>
      <c r="BD68" s="84">
        <v>639238.56200000015</v>
      </c>
      <c r="BE68" s="88">
        <v>5.0987346616469402</v>
      </c>
      <c r="BF68" s="86">
        <v>330230.37650421349</v>
      </c>
      <c r="BG68" s="87">
        <v>0.63611902249368368</v>
      </c>
      <c r="BH68" s="84">
        <v>221485.07349578646</v>
      </c>
      <c r="BI68" s="87">
        <v>1.1390335484483747</v>
      </c>
      <c r="BJ68" s="84">
        <v>551715.44999999995</v>
      </c>
      <c r="BK68" s="88">
        <v>0.77316226703831226</v>
      </c>
      <c r="BL68" s="177">
        <f t="shared" si="79"/>
        <v>895319.02160884789</v>
      </c>
      <c r="BM68" s="178">
        <f t="shared" si="80"/>
        <v>295634.99039115227</v>
      </c>
      <c r="BN68" s="179">
        <f t="shared" si="81"/>
        <v>1190954.0120000001</v>
      </c>
      <c r="BO68" s="81"/>
      <c r="BP68" s="83">
        <v>186645.40000000005</v>
      </c>
      <c r="BQ68" s="87">
        <v>2.4450187982236669</v>
      </c>
      <c r="BR68" s="84">
        <v>11580.039999999997</v>
      </c>
      <c r="BS68" s="87">
        <v>1.2023715086699198</v>
      </c>
      <c r="BT68" s="84">
        <v>198225.44000000006</v>
      </c>
      <c r="BU68" s="88">
        <v>2.3058049506793235</v>
      </c>
      <c r="BV68" s="86">
        <v>79131.84000000004</v>
      </c>
      <c r="BW68" s="87">
        <v>0.35090635767404132</v>
      </c>
      <c r="BX68" s="84">
        <v>41494.11</v>
      </c>
      <c r="BY68" s="87">
        <v>0.35389131009543628</v>
      </c>
      <c r="BZ68" s="84">
        <v>120625.95000000004</v>
      </c>
      <c r="CA68" s="88">
        <v>0.35192745318854712</v>
      </c>
      <c r="CB68" s="177">
        <f t="shared" si="82"/>
        <v>265777.24000000011</v>
      </c>
      <c r="CC68" s="178">
        <f t="shared" si="83"/>
        <v>53074.149999999994</v>
      </c>
      <c r="CD68" s="179">
        <f t="shared" si="84"/>
        <v>318851.39000000013</v>
      </c>
      <c r="CE68" s="81"/>
      <c r="CF68" s="83">
        <v>1408149</v>
      </c>
      <c r="CG68" s="87">
        <f t="shared" si="85"/>
        <v>11.226393583774476</v>
      </c>
      <c r="CH68" s="84">
        <v>143082</v>
      </c>
      <c r="CI68" s="87">
        <f t="shared" si="86"/>
        <v>7.7484024694032279</v>
      </c>
      <c r="CJ68" s="84">
        <v>1551231</v>
      </c>
      <c r="CK68" s="88">
        <f t="shared" si="87"/>
        <v>10.780073385314598</v>
      </c>
      <c r="CL68" s="86">
        <v>863206</v>
      </c>
      <c r="CM68" s="87">
        <f t="shared" si="88"/>
        <v>1.8198350522418896</v>
      </c>
      <c r="CN68" s="84">
        <v>543167</v>
      </c>
      <c r="CO68" s="87">
        <f t="shared" si="89"/>
        <v>3.3209442521918828</v>
      </c>
      <c r="CP68" s="84">
        <v>1406373</v>
      </c>
      <c r="CQ68" s="88">
        <f t="shared" si="90"/>
        <v>2.2047265202464374</v>
      </c>
      <c r="CR68" s="177">
        <f t="shared" si="91"/>
        <v>2271355</v>
      </c>
      <c r="CS68" s="178">
        <f t="shared" si="92"/>
        <v>686249</v>
      </c>
      <c r="CT68" s="179">
        <f t="shared" si="93"/>
        <v>2957604</v>
      </c>
      <c r="CU68" s="81"/>
      <c r="CV68" s="86">
        <f t="shared" si="94"/>
        <v>4534881.0131486859</v>
      </c>
      <c r="CW68" s="87">
        <f t="shared" si="108"/>
        <v>6.8928487487649335</v>
      </c>
      <c r="CX68" s="87">
        <f t="shared" si="95"/>
        <v>592465.6411797324</v>
      </c>
      <c r="CY68" s="87">
        <f t="shared" si="96"/>
        <v>6.2246862910247156</v>
      </c>
      <c r="CZ68" s="84">
        <f t="shared" si="97"/>
        <v>5127346.654328418</v>
      </c>
      <c r="DA68" s="88">
        <f t="shared" si="98"/>
        <v>6.8084025095618168</v>
      </c>
      <c r="DB68" s="86">
        <f t="shared" si="99"/>
        <v>1976485.3391107148</v>
      </c>
      <c r="DC68" s="87">
        <f t="shared" si="100"/>
        <v>0.81825745642822889</v>
      </c>
      <c r="DD68" s="84">
        <f t="shared" si="101"/>
        <v>1185792.668265501</v>
      </c>
      <c r="DE68" s="87">
        <f t="shared" si="102"/>
        <v>1.1487278165371144</v>
      </c>
      <c r="DF68" s="84">
        <f t="shared" si="103"/>
        <v>3162278.0073762159</v>
      </c>
      <c r="DG68" s="88">
        <f t="shared" si="104"/>
        <v>0.91720129330145628</v>
      </c>
      <c r="DH68" s="224"/>
      <c r="DI68" s="237" t="s">
        <v>69</v>
      </c>
      <c r="DJ68" s="86">
        <f t="shared" si="105"/>
        <v>5127346.654328418</v>
      </c>
      <c r="DK68" s="84">
        <f t="shared" si="106"/>
        <v>3162278.0073762159</v>
      </c>
      <c r="DL68" s="85">
        <f t="shared" si="107"/>
        <v>8289624.6617046334</v>
      </c>
      <c r="DM68"/>
    </row>
    <row r="69" spans="1:119" s="100" customFormat="1" ht="15.6">
      <c r="A69" s="73">
        <v>55</v>
      </c>
      <c r="B69" s="73" t="s">
        <v>70</v>
      </c>
      <c r="C69" s="82"/>
      <c r="D69" s="83">
        <v>92603.199133607704</v>
      </c>
      <c r="E69" s="87">
        <v>0.92936842397815866</v>
      </c>
      <c r="F69" s="84">
        <v>12530.299908805555</v>
      </c>
      <c r="G69" s="87">
        <v>0.87508205243421711</v>
      </c>
      <c r="H69" s="84">
        <v>105133.49904241326</v>
      </c>
      <c r="I69" s="88">
        <v>0.922547376644553</v>
      </c>
      <c r="J69" s="86">
        <v>34733.888479343637</v>
      </c>
      <c r="K69" s="87">
        <v>0.14045016853485442</v>
      </c>
      <c r="L69" s="84">
        <v>58157.402691415911</v>
      </c>
      <c r="M69" s="87">
        <v>0.29193431531627251</v>
      </c>
      <c r="N69" s="84">
        <v>92891.291170759549</v>
      </c>
      <c r="O69" s="88">
        <v>0.20803481868762189</v>
      </c>
      <c r="P69" s="177">
        <f t="shared" si="70"/>
        <v>127337.08761295135</v>
      </c>
      <c r="Q69" s="178">
        <f t="shared" si="71"/>
        <v>70687.70260022147</v>
      </c>
      <c r="R69" s="179">
        <f t="shared" si="72"/>
        <v>198024.79021317282</v>
      </c>
      <c r="S69" s="79"/>
      <c r="T69" s="83">
        <v>1886167.0347748436</v>
      </c>
      <c r="U69" s="87">
        <v>10.207083904837077</v>
      </c>
      <c r="V69" s="84">
        <v>263775.12659301516</v>
      </c>
      <c r="W69" s="87">
        <v>9.7290914205154611</v>
      </c>
      <c r="X69" s="84">
        <v>2149942.1613678588</v>
      </c>
      <c r="Y69" s="88">
        <v>10.14592670842115</v>
      </c>
      <c r="Z69" s="86">
        <v>1053131.2188673797</v>
      </c>
      <c r="AA69" s="87">
        <v>1.2603670752085447</v>
      </c>
      <c r="AB69" s="84">
        <v>338424.04202971637</v>
      </c>
      <c r="AC69" s="87">
        <v>1.3229921659319175</v>
      </c>
      <c r="AD69" s="84">
        <v>1391555.260897096</v>
      </c>
      <c r="AE69" s="88">
        <v>1.275045434251497</v>
      </c>
      <c r="AF69" s="177">
        <f t="shared" si="73"/>
        <v>2939298.2536422233</v>
      </c>
      <c r="AG69" s="178">
        <f t="shared" si="74"/>
        <v>602199.16862273146</v>
      </c>
      <c r="AH69" s="179">
        <f t="shared" si="75"/>
        <v>3541497.422264955</v>
      </c>
      <c r="AI69" s="81"/>
      <c r="AJ69" s="83">
        <v>55080.111837449847</v>
      </c>
      <c r="AK69" s="87">
        <v>0.88657285620502913</v>
      </c>
      <c r="AL69" s="84">
        <v>9947.1108591582688</v>
      </c>
      <c r="AM69" s="87">
        <v>1.0084256750971481</v>
      </c>
      <c r="AN69" s="84">
        <v>65027.222696608114</v>
      </c>
      <c r="AO69" s="88">
        <v>0.9032687793836468</v>
      </c>
      <c r="AP69" s="86">
        <v>18485.183254603762</v>
      </c>
      <c r="AQ69" s="87">
        <v>0.16267872264898145</v>
      </c>
      <c r="AR69" s="84">
        <v>27110.284048788126</v>
      </c>
      <c r="AS69" s="87">
        <v>0.26581055238980034</v>
      </c>
      <c r="AT69" s="84">
        <v>45595.467303391888</v>
      </c>
      <c r="AU69" s="88">
        <v>0.21146116242570012</v>
      </c>
      <c r="AV69" s="177">
        <f t="shared" si="76"/>
        <v>73565.29509205361</v>
      </c>
      <c r="AW69" s="178">
        <f t="shared" si="77"/>
        <v>37057.394907946393</v>
      </c>
      <c r="AX69" s="179">
        <f t="shared" si="78"/>
        <v>110622.69</v>
      </c>
      <c r="AY69" s="81"/>
      <c r="AZ69" s="83">
        <v>726061.88741779223</v>
      </c>
      <c r="BA69" s="87">
        <v>6.6256195011844081</v>
      </c>
      <c r="BB69" s="84">
        <v>95272.536582208209</v>
      </c>
      <c r="BC69" s="87">
        <v>6.0344905359898791</v>
      </c>
      <c r="BD69" s="84">
        <v>821334.42400000046</v>
      </c>
      <c r="BE69" s="88">
        <v>6.5511790830488508</v>
      </c>
      <c r="BF69" s="86">
        <v>190120.99918151318</v>
      </c>
      <c r="BG69" s="87">
        <v>0.36622792074769506</v>
      </c>
      <c r="BH69" s="84">
        <v>127513.90081848679</v>
      </c>
      <c r="BI69" s="87">
        <v>0.65576703943680525</v>
      </c>
      <c r="BJ69" s="84">
        <v>317634.89999999997</v>
      </c>
      <c r="BK69" s="88">
        <v>0.44512677572195519</v>
      </c>
      <c r="BL69" s="177">
        <f t="shared" si="79"/>
        <v>916182.88659930544</v>
      </c>
      <c r="BM69" s="178">
        <f t="shared" si="80"/>
        <v>222786.43740069499</v>
      </c>
      <c r="BN69" s="179">
        <f t="shared" si="81"/>
        <v>1138969.3240000005</v>
      </c>
      <c r="BO69" s="81"/>
      <c r="BP69" s="83">
        <v>213298.35</v>
      </c>
      <c r="BQ69" s="87">
        <v>2.7941673107405323</v>
      </c>
      <c r="BR69" s="84">
        <v>28798.799999999996</v>
      </c>
      <c r="BS69" s="87">
        <v>2.9902190842072471</v>
      </c>
      <c r="BT69" s="84">
        <v>242097.15</v>
      </c>
      <c r="BU69" s="88">
        <v>2.816131002233389</v>
      </c>
      <c r="BV69" s="86">
        <v>157420.69999999998</v>
      </c>
      <c r="BW69" s="87">
        <v>0.69807456087837616</v>
      </c>
      <c r="BX69" s="84">
        <v>102063.72999999998</v>
      </c>
      <c r="BY69" s="87">
        <v>0.87047214949126217</v>
      </c>
      <c r="BZ69" s="84">
        <v>259484.42999999996</v>
      </c>
      <c r="CA69" s="88">
        <v>0.7570485006914498</v>
      </c>
      <c r="CB69" s="177">
        <f t="shared" si="82"/>
        <v>370719.05</v>
      </c>
      <c r="CC69" s="178">
        <f t="shared" si="83"/>
        <v>130862.52999999997</v>
      </c>
      <c r="CD69" s="179">
        <f t="shared" si="84"/>
        <v>501581.57999999996</v>
      </c>
      <c r="CE69" s="81"/>
      <c r="CF69" s="83">
        <v>1408149</v>
      </c>
      <c r="CG69" s="87">
        <f t="shared" si="85"/>
        <v>11.226393583774476</v>
      </c>
      <c r="CH69" s="84">
        <v>143084</v>
      </c>
      <c r="CI69" s="87">
        <f t="shared" si="86"/>
        <v>7.7485107765623304</v>
      </c>
      <c r="CJ69" s="84">
        <v>1551233</v>
      </c>
      <c r="CK69" s="88">
        <f t="shared" si="87"/>
        <v>10.780087284048424</v>
      </c>
      <c r="CL69" s="86">
        <v>863207</v>
      </c>
      <c r="CM69" s="87">
        <f t="shared" si="88"/>
        <v>1.8198371604698818</v>
      </c>
      <c r="CN69" s="84">
        <v>543171</v>
      </c>
      <c r="CO69" s="87">
        <f t="shared" si="89"/>
        <v>3.3209687083481088</v>
      </c>
      <c r="CP69" s="84">
        <v>1406378</v>
      </c>
      <c r="CQ69" s="88">
        <f t="shared" si="90"/>
        <v>2.2047343585884716</v>
      </c>
      <c r="CR69" s="177">
        <f t="shared" si="91"/>
        <v>2271356</v>
      </c>
      <c r="CS69" s="178">
        <f t="shared" si="92"/>
        <v>686255</v>
      </c>
      <c r="CT69" s="179">
        <f t="shared" si="93"/>
        <v>2957611</v>
      </c>
      <c r="CU69" s="81"/>
      <c r="CV69" s="86">
        <f t="shared" si="94"/>
        <v>4381359.5831636935</v>
      </c>
      <c r="CW69" s="87">
        <f t="shared" si="108"/>
        <v>6.6595019435207705</v>
      </c>
      <c r="CX69" s="87">
        <f t="shared" si="95"/>
        <v>553407.8739431873</v>
      </c>
      <c r="CY69" s="87">
        <f t="shared" si="96"/>
        <v>5.8143294173480493</v>
      </c>
      <c r="CZ69" s="84">
        <f t="shared" si="97"/>
        <v>4934767.4571068808</v>
      </c>
      <c r="DA69" s="88">
        <f t="shared" si="98"/>
        <v>6.5526841472104707</v>
      </c>
      <c r="DB69" s="86">
        <f t="shared" si="99"/>
        <v>2317098.98978284</v>
      </c>
      <c r="DC69" s="87">
        <f t="shared" si="100"/>
        <v>0.9592702197959081</v>
      </c>
      <c r="DD69" s="84">
        <f t="shared" si="101"/>
        <v>1196440.3595884072</v>
      </c>
      <c r="DE69" s="87">
        <f t="shared" si="102"/>
        <v>1.159042688210604</v>
      </c>
      <c r="DF69" s="84">
        <f t="shared" si="103"/>
        <v>3513539.349371247</v>
      </c>
      <c r="DG69" s="88">
        <f t="shared" si="104"/>
        <v>1.0190827080325926</v>
      </c>
      <c r="DH69" s="224"/>
      <c r="DI69" s="237" t="s">
        <v>70</v>
      </c>
      <c r="DJ69" s="86">
        <f t="shared" si="105"/>
        <v>4934767.4571068808</v>
      </c>
      <c r="DK69" s="84">
        <f t="shared" si="106"/>
        <v>3513539.349371247</v>
      </c>
      <c r="DL69" s="85">
        <f t="shared" si="107"/>
        <v>8448306.8064781278</v>
      </c>
      <c r="DM69"/>
    </row>
    <row r="70" spans="1:119" s="100" customFormat="1" ht="15.6">
      <c r="A70" s="73">
        <v>56</v>
      </c>
      <c r="B70" s="73" t="s">
        <v>71</v>
      </c>
      <c r="C70" s="82"/>
      <c r="D70" s="83">
        <v>0</v>
      </c>
      <c r="E70" s="87">
        <v>0</v>
      </c>
      <c r="F70" s="84">
        <v>0</v>
      </c>
      <c r="G70" s="87">
        <v>0</v>
      </c>
      <c r="H70" s="84">
        <v>0</v>
      </c>
      <c r="I70" s="88">
        <v>0</v>
      </c>
      <c r="J70" s="86">
        <v>0</v>
      </c>
      <c r="K70" s="87">
        <v>0</v>
      </c>
      <c r="L70" s="84">
        <v>0</v>
      </c>
      <c r="M70" s="87">
        <v>0</v>
      </c>
      <c r="N70" s="84">
        <v>0</v>
      </c>
      <c r="O70" s="88">
        <v>0</v>
      </c>
      <c r="P70" s="177">
        <f t="shared" si="70"/>
        <v>0</v>
      </c>
      <c r="Q70" s="178">
        <f t="shared" si="71"/>
        <v>0</v>
      </c>
      <c r="R70" s="179">
        <f t="shared" si="72"/>
        <v>0</v>
      </c>
      <c r="S70" s="79"/>
      <c r="T70" s="83">
        <v>0</v>
      </c>
      <c r="U70" s="87">
        <v>0</v>
      </c>
      <c r="V70" s="84">
        <v>0</v>
      </c>
      <c r="W70" s="87">
        <v>0</v>
      </c>
      <c r="X70" s="84">
        <v>0</v>
      </c>
      <c r="Y70" s="88">
        <v>0</v>
      </c>
      <c r="Z70" s="86">
        <v>0</v>
      </c>
      <c r="AA70" s="87">
        <v>0</v>
      </c>
      <c r="AB70" s="84">
        <v>0</v>
      </c>
      <c r="AC70" s="87">
        <v>0</v>
      </c>
      <c r="AD70" s="84">
        <v>0</v>
      </c>
      <c r="AE70" s="88">
        <v>0</v>
      </c>
      <c r="AF70" s="177">
        <f t="shared" si="73"/>
        <v>0</v>
      </c>
      <c r="AG70" s="178">
        <f t="shared" si="74"/>
        <v>0</v>
      </c>
      <c r="AH70" s="179">
        <f t="shared" si="75"/>
        <v>0</v>
      </c>
      <c r="AI70" s="81"/>
      <c r="AJ70" s="83">
        <v>0</v>
      </c>
      <c r="AK70" s="87">
        <v>0</v>
      </c>
      <c r="AL70" s="84">
        <v>0</v>
      </c>
      <c r="AM70" s="87">
        <v>0</v>
      </c>
      <c r="AN70" s="84">
        <v>0</v>
      </c>
      <c r="AO70" s="88">
        <v>0</v>
      </c>
      <c r="AP70" s="86">
        <v>0</v>
      </c>
      <c r="AQ70" s="87">
        <v>0</v>
      </c>
      <c r="AR70" s="84">
        <v>0</v>
      </c>
      <c r="AS70" s="87">
        <v>0</v>
      </c>
      <c r="AT70" s="84">
        <v>0</v>
      </c>
      <c r="AU70" s="88">
        <v>0</v>
      </c>
      <c r="AV70" s="177">
        <f t="shared" si="76"/>
        <v>0</v>
      </c>
      <c r="AW70" s="178">
        <f t="shared" si="77"/>
        <v>0</v>
      </c>
      <c r="AX70" s="179">
        <f t="shared" si="78"/>
        <v>0</v>
      </c>
      <c r="AY70" s="81"/>
      <c r="AZ70" s="83">
        <v>0</v>
      </c>
      <c r="BA70" s="87">
        <v>0</v>
      </c>
      <c r="BB70" s="84">
        <v>0</v>
      </c>
      <c r="BC70" s="87">
        <v>0</v>
      </c>
      <c r="BD70" s="84">
        <v>0</v>
      </c>
      <c r="BE70" s="88">
        <v>0</v>
      </c>
      <c r="BF70" s="86">
        <v>0</v>
      </c>
      <c r="BG70" s="87">
        <v>0</v>
      </c>
      <c r="BH70" s="84">
        <v>0</v>
      </c>
      <c r="BI70" s="87">
        <v>0</v>
      </c>
      <c r="BJ70" s="84">
        <v>0</v>
      </c>
      <c r="BK70" s="88">
        <v>0</v>
      </c>
      <c r="BL70" s="177">
        <f t="shared" si="79"/>
        <v>0</v>
      </c>
      <c r="BM70" s="178">
        <f t="shared" si="80"/>
        <v>0</v>
      </c>
      <c r="BN70" s="179">
        <f t="shared" si="81"/>
        <v>0</v>
      </c>
      <c r="BO70" s="81"/>
      <c r="BP70" s="83">
        <v>0</v>
      </c>
      <c r="BQ70" s="87">
        <v>0</v>
      </c>
      <c r="BR70" s="84">
        <v>0</v>
      </c>
      <c r="BS70" s="87">
        <v>0</v>
      </c>
      <c r="BT70" s="84">
        <v>0</v>
      </c>
      <c r="BU70" s="88">
        <v>0</v>
      </c>
      <c r="BV70" s="86">
        <v>0</v>
      </c>
      <c r="BW70" s="87">
        <v>0</v>
      </c>
      <c r="BX70" s="84">
        <v>0</v>
      </c>
      <c r="BY70" s="87">
        <v>0</v>
      </c>
      <c r="BZ70" s="84">
        <v>0</v>
      </c>
      <c r="CA70" s="88">
        <v>0</v>
      </c>
      <c r="CB70" s="177">
        <f t="shared" si="82"/>
        <v>0</v>
      </c>
      <c r="CC70" s="178">
        <f t="shared" si="83"/>
        <v>0</v>
      </c>
      <c r="CD70" s="179">
        <f t="shared" si="84"/>
        <v>0</v>
      </c>
      <c r="CE70" s="81"/>
      <c r="CF70" s="83"/>
      <c r="CG70" s="87">
        <f t="shared" si="85"/>
        <v>0</v>
      </c>
      <c r="CH70" s="84"/>
      <c r="CI70" s="87">
        <f t="shared" si="86"/>
        <v>0</v>
      </c>
      <c r="CJ70" s="84">
        <v>0</v>
      </c>
      <c r="CK70" s="88">
        <f t="shared" si="87"/>
        <v>0</v>
      </c>
      <c r="CL70" s="86">
        <v>0</v>
      </c>
      <c r="CM70" s="87">
        <f t="shared" si="88"/>
        <v>0</v>
      </c>
      <c r="CN70" s="84">
        <v>0</v>
      </c>
      <c r="CO70" s="87">
        <f t="shared" si="89"/>
        <v>0</v>
      </c>
      <c r="CP70" s="84">
        <v>0</v>
      </c>
      <c r="CQ70" s="88">
        <f t="shared" si="90"/>
        <v>0</v>
      </c>
      <c r="CR70" s="177">
        <f t="shared" si="91"/>
        <v>0</v>
      </c>
      <c r="CS70" s="178">
        <f t="shared" si="92"/>
        <v>0</v>
      </c>
      <c r="CT70" s="179">
        <f t="shared" si="93"/>
        <v>0</v>
      </c>
      <c r="CU70" s="81"/>
      <c r="CV70" s="86">
        <f t="shared" si="94"/>
        <v>0</v>
      </c>
      <c r="CW70" s="87">
        <f t="shared" si="108"/>
        <v>0</v>
      </c>
      <c r="CX70" s="87">
        <f t="shared" si="95"/>
        <v>0</v>
      </c>
      <c r="CY70" s="87">
        <f t="shared" si="96"/>
        <v>0</v>
      </c>
      <c r="CZ70" s="84">
        <f t="shared" si="97"/>
        <v>0</v>
      </c>
      <c r="DA70" s="88">
        <f t="shared" si="98"/>
        <v>0</v>
      </c>
      <c r="DB70" s="86">
        <f t="shared" si="99"/>
        <v>0</v>
      </c>
      <c r="DC70" s="87">
        <f t="shared" si="100"/>
        <v>0</v>
      </c>
      <c r="DD70" s="84">
        <f t="shared" si="101"/>
        <v>0</v>
      </c>
      <c r="DE70" s="87">
        <f t="shared" si="102"/>
        <v>0</v>
      </c>
      <c r="DF70" s="84">
        <f t="shared" si="103"/>
        <v>0</v>
      </c>
      <c r="DG70" s="88">
        <f t="shared" si="104"/>
        <v>0</v>
      </c>
      <c r="DH70" s="224"/>
      <c r="DI70" s="237" t="s">
        <v>71</v>
      </c>
      <c r="DJ70" s="86">
        <f t="shared" si="105"/>
        <v>0</v>
      </c>
      <c r="DK70" s="84">
        <f t="shared" si="106"/>
        <v>0</v>
      </c>
      <c r="DL70" s="85">
        <f t="shared" si="107"/>
        <v>0</v>
      </c>
      <c r="DM70"/>
    </row>
    <row r="71" spans="1:119" s="100" customFormat="1" ht="15.6">
      <c r="A71" s="73">
        <v>57</v>
      </c>
      <c r="B71" s="73" t="s">
        <v>72</v>
      </c>
      <c r="C71" s="82"/>
      <c r="D71" s="83">
        <v>0</v>
      </c>
      <c r="E71" s="87">
        <v>0</v>
      </c>
      <c r="F71" s="84">
        <v>0</v>
      </c>
      <c r="G71" s="87">
        <v>0</v>
      </c>
      <c r="H71" s="84">
        <v>0</v>
      </c>
      <c r="I71" s="88">
        <v>0</v>
      </c>
      <c r="J71" s="86">
        <v>0</v>
      </c>
      <c r="K71" s="87">
        <v>0</v>
      </c>
      <c r="L71" s="84">
        <v>0</v>
      </c>
      <c r="M71" s="87">
        <v>0</v>
      </c>
      <c r="N71" s="84">
        <v>0</v>
      </c>
      <c r="O71" s="88">
        <v>0</v>
      </c>
      <c r="P71" s="177">
        <f t="shared" si="70"/>
        <v>0</v>
      </c>
      <c r="Q71" s="178">
        <f t="shared" si="71"/>
        <v>0</v>
      </c>
      <c r="R71" s="179">
        <f t="shared" si="72"/>
        <v>0</v>
      </c>
      <c r="S71" s="79"/>
      <c r="T71" s="83">
        <v>0</v>
      </c>
      <c r="U71" s="87">
        <v>0</v>
      </c>
      <c r="V71" s="84">
        <v>0</v>
      </c>
      <c r="W71" s="87">
        <v>0</v>
      </c>
      <c r="X71" s="84">
        <v>0</v>
      </c>
      <c r="Y71" s="88">
        <v>0</v>
      </c>
      <c r="Z71" s="86">
        <v>0</v>
      </c>
      <c r="AA71" s="87">
        <v>0</v>
      </c>
      <c r="AB71" s="84">
        <v>0</v>
      </c>
      <c r="AC71" s="87">
        <v>0</v>
      </c>
      <c r="AD71" s="84">
        <v>0</v>
      </c>
      <c r="AE71" s="88">
        <v>0</v>
      </c>
      <c r="AF71" s="177">
        <f t="shared" si="73"/>
        <v>0</v>
      </c>
      <c r="AG71" s="178">
        <f t="shared" si="74"/>
        <v>0</v>
      </c>
      <c r="AH71" s="179">
        <f t="shared" si="75"/>
        <v>0</v>
      </c>
      <c r="AI71" s="81"/>
      <c r="AJ71" s="83">
        <v>0</v>
      </c>
      <c r="AK71" s="87">
        <v>0</v>
      </c>
      <c r="AL71" s="84">
        <v>0</v>
      </c>
      <c r="AM71" s="87">
        <v>0</v>
      </c>
      <c r="AN71" s="84">
        <v>0</v>
      </c>
      <c r="AO71" s="88">
        <v>0</v>
      </c>
      <c r="AP71" s="86">
        <v>0</v>
      </c>
      <c r="AQ71" s="87">
        <v>0</v>
      </c>
      <c r="AR71" s="84">
        <v>0</v>
      </c>
      <c r="AS71" s="87">
        <v>0</v>
      </c>
      <c r="AT71" s="84">
        <v>0</v>
      </c>
      <c r="AU71" s="88">
        <v>0</v>
      </c>
      <c r="AV71" s="177">
        <f t="shared" si="76"/>
        <v>0</v>
      </c>
      <c r="AW71" s="178">
        <f t="shared" si="77"/>
        <v>0</v>
      </c>
      <c r="AX71" s="179">
        <f t="shared" si="78"/>
        <v>0</v>
      </c>
      <c r="AY71" s="81"/>
      <c r="AZ71" s="83">
        <v>1579102.9124949963</v>
      </c>
      <c r="BA71" s="87">
        <v>14.409976935455873</v>
      </c>
      <c r="BB71" s="84">
        <v>207207.04750500363</v>
      </c>
      <c r="BC71" s="87">
        <v>13.124337946858603</v>
      </c>
      <c r="BD71" s="84">
        <v>1786309.96</v>
      </c>
      <c r="BE71" s="88">
        <v>14.248077401652681</v>
      </c>
      <c r="BF71" s="86">
        <v>0</v>
      </c>
      <c r="BG71" s="87">
        <v>0</v>
      </c>
      <c r="BH71" s="84">
        <v>0</v>
      </c>
      <c r="BI71" s="87">
        <v>0</v>
      </c>
      <c r="BJ71" s="84">
        <v>0</v>
      </c>
      <c r="BK71" s="88">
        <v>0</v>
      </c>
      <c r="BL71" s="177">
        <f t="shared" si="79"/>
        <v>1579102.9124949963</v>
      </c>
      <c r="BM71" s="178">
        <f t="shared" si="80"/>
        <v>207207.04750500363</v>
      </c>
      <c r="BN71" s="179">
        <f t="shared" si="81"/>
        <v>1786309.96</v>
      </c>
      <c r="BO71" s="81"/>
      <c r="BP71" s="83">
        <v>0</v>
      </c>
      <c r="BQ71" s="87">
        <v>0</v>
      </c>
      <c r="BR71" s="84">
        <v>0</v>
      </c>
      <c r="BS71" s="87">
        <v>0</v>
      </c>
      <c r="BT71" s="84">
        <v>0</v>
      </c>
      <c r="BU71" s="88">
        <v>0</v>
      </c>
      <c r="BV71" s="86">
        <v>0</v>
      </c>
      <c r="BW71" s="87">
        <v>0</v>
      </c>
      <c r="BX71" s="84">
        <v>0</v>
      </c>
      <c r="BY71" s="87">
        <v>0</v>
      </c>
      <c r="BZ71" s="84">
        <v>0</v>
      </c>
      <c r="CA71" s="88">
        <v>0</v>
      </c>
      <c r="CB71" s="177">
        <f t="shared" si="82"/>
        <v>0</v>
      </c>
      <c r="CC71" s="178">
        <f t="shared" si="83"/>
        <v>0</v>
      </c>
      <c r="CD71" s="179">
        <f t="shared" si="84"/>
        <v>0</v>
      </c>
      <c r="CE71" s="81"/>
      <c r="CF71" s="83"/>
      <c r="CG71" s="87">
        <f t="shared" si="85"/>
        <v>0</v>
      </c>
      <c r="CH71" s="84"/>
      <c r="CI71" s="87">
        <f t="shared" si="86"/>
        <v>0</v>
      </c>
      <c r="CJ71" s="84">
        <v>0</v>
      </c>
      <c r="CK71" s="88">
        <f t="shared" si="87"/>
        <v>0</v>
      </c>
      <c r="CL71" s="86">
        <v>0</v>
      </c>
      <c r="CM71" s="87">
        <f t="shared" si="88"/>
        <v>0</v>
      </c>
      <c r="CN71" s="84">
        <v>0</v>
      </c>
      <c r="CO71" s="87">
        <f t="shared" si="89"/>
        <v>0</v>
      </c>
      <c r="CP71" s="84">
        <v>0</v>
      </c>
      <c r="CQ71" s="88">
        <f t="shared" si="90"/>
        <v>0</v>
      </c>
      <c r="CR71" s="177">
        <f t="shared" si="91"/>
        <v>0</v>
      </c>
      <c r="CS71" s="178">
        <f t="shared" si="92"/>
        <v>0</v>
      </c>
      <c r="CT71" s="179">
        <f t="shared" si="93"/>
        <v>0</v>
      </c>
      <c r="CU71" s="81"/>
      <c r="CV71" s="86">
        <f t="shared" si="94"/>
        <v>1579102.9124949963</v>
      </c>
      <c r="CW71" s="87">
        <f t="shared" si="108"/>
        <v>2.4001770946146155</v>
      </c>
      <c r="CX71" s="87">
        <f t="shared" si="95"/>
        <v>207207.04750500363</v>
      </c>
      <c r="CY71" s="87">
        <f t="shared" si="96"/>
        <v>2.1770019700042407</v>
      </c>
      <c r="CZ71" s="84">
        <f t="shared" si="97"/>
        <v>1786309.96</v>
      </c>
      <c r="DA71" s="88">
        <f t="shared" si="98"/>
        <v>2.3719709304718819</v>
      </c>
      <c r="DB71" s="86">
        <f t="shared" si="99"/>
        <v>0</v>
      </c>
      <c r="DC71" s="87">
        <f t="shared" si="100"/>
        <v>0</v>
      </c>
      <c r="DD71" s="84">
        <f t="shared" si="101"/>
        <v>0</v>
      </c>
      <c r="DE71" s="87">
        <f t="shared" si="102"/>
        <v>0</v>
      </c>
      <c r="DF71" s="84">
        <f t="shared" si="103"/>
        <v>0</v>
      </c>
      <c r="DG71" s="88">
        <f t="shared" si="104"/>
        <v>0</v>
      </c>
      <c r="DH71" s="224"/>
      <c r="DI71" s="237" t="s">
        <v>72</v>
      </c>
      <c r="DJ71" s="86">
        <f t="shared" si="105"/>
        <v>1786309.96</v>
      </c>
      <c r="DK71" s="84">
        <f t="shared" si="106"/>
        <v>0</v>
      </c>
      <c r="DL71" s="85">
        <f t="shared" si="107"/>
        <v>1786309.96</v>
      </c>
      <c r="DM71"/>
    </row>
    <row r="72" spans="1:119" s="100" customFormat="1" ht="15.6">
      <c r="A72" s="73">
        <v>58</v>
      </c>
      <c r="B72" s="73" t="s">
        <v>73</v>
      </c>
      <c r="C72" s="90"/>
      <c r="D72" s="91">
        <v>5501374.1809317982</v>
      </c>
      <c r="E72" s="95">
        <v>55.211952719581276</v>
      </c>
      <c r="F72" s="92">
        <v>899232.88949848711</v>
      </c>
      <c r="G72" s="95">
        <v>62.799978315419175</v>
      </c>
      <c r="H72" s="92">
        <v>6400607.0704302853</v>
      </c>
      <c r="I72" s="96">
        <v>56.165383208408961</v>
      </c>
      <c r="J72" s="94">
        <v>314542.56656249164</v>
      </c>
      <c r="K72" s="95">
        <v>1.2718862879795378</v>
      </c>
      <c r="L72" s="92">
        <v>601092.81143608631</v>
      </c>
      <c r="M72" s="95">
        <v>3.017322133163765</v>
      </c>
      <c r="N72" s="92">
        <v>915635.3779985779</v>
      </c>
      <c r="O72" s="96">
        <v>2.0506124680272193</v>
      </c>
      <c r="P72" s="183">
        <f t="shared" si="70"/>
        <v>5815916.7474942897</v>
      </c>
      <c r="Q72" s="184">
        <f t="shared" si="71"/>
        <v>1500325.7009345735</v>
      </c>
      <c r="R72" s="185">
        <f t="shared" si="72"/>
        <v>7316242.4484288637</v>
      </c>
      <c r="S72" s="79"/>
      <c r="T72" s="91">
        <v>9911197.3927620575</v>
      </c>
      <c r="U72" s="95">
        <v>53.634922846269049</v>
      </c>
      <c r="V72" s="92">
        <v>1703778.3861013728</v>
      </c>
      <c r="W72" s="95">
        <v>62.842224332449568</v>
      </c>
      <c r="X72" s="84">
        <v>11614975.77886343</v>
      </c>
      <c r="Y72" s="96">
        <v>54.812959664672491</v>
      </c>
      <c r="Z72" s="94">
        <v>6495001.6521597281</v>
      </c>
      <c r="AA72" s="95">
        <v>7.7730923641321592</v>
      </c>
      <c r="AB72" s="92">
        <v>2153500.9337427672</v>
      </c>
      <c r="AC72" s="95">
        <v>8.4186243021663909</v>
      </c>
      <c r="AD72" s="92">
        <v>8648502.5859024953</v>
      </c>
      <c r="AE72" s="96">
        <v>7.9243951319319494</v>
      </c>
      <c r="AF72" s="183">
        <f t="shared" si="73"/>
        <v>16406199.044921786</v>
      </c>
      <c r="AG72" s="184">
        <f t="shared" si="74"/>
        <v>3857279.3198441397</v>
      </c>
      <c r="AH72" s="185">
        <f t="shared" si="75"/>
        <v>20263478.364765927</v>
      </c>
      <c r="AI72" s="81"/>
      <c r="AJ72" s="91">
        <v>3618499.9235582948</v>
      </c>
      <c r="AK72" s="95">
        <v>58.243596561210019</v>
      </c>
      <c r="AL72" s="92">
        <v>662472.40746464359</v>
      </c>
      <c r="AM72" s="95">
        <v>67.160625249862491</v>
      </c>
      <c r="AN72" s="84">
        <v>4280972.3310229387</v>
      </c>
      <c r="AO72" s="96">
        <v>59.465382214762109</v>
      </c>
      <c r="AP72" s="94">
        <v>600926.57234837196</v>
      </c>
      <c r="AQ72" s="95">
        <v>5.2884499898651054</v>
      </c>
      <c r="AR72" s="92">
        <v>879471.37695812201</v>
      </c>
      <c r="AS72" s="95">
        <v>8.6230292570728988</v>
      </c>
      <c r="AT72" s="92">
        <v>1480397.9493064941</v>
      </c>
      <c r="AU72" s="96">
        <v>6.8657410424146725</v>
      </c>
      <c r="AV72" s="183">
        <f t="shared" si="76"/>
        <v>4219426.4959066669</v>
      </c>
      <c r="AW72" s="184">
        <f t="shared" si="77"/>
        <v>1541943.7844227655</v>
      </c>
      <c r="AX72" s="185">
        <f t="shared" si="78"/>
        <v>5761370.2803294323</v>
      </c>
      <c r="AY72" s="81"/>
      <c r="AZ72" s="91">
        <v>4991634.7013705922</v>
      </c>
      <c r="BA72" s="95">
        <v>45.550761985057967</v>
      </c>
      <c r="BB72" s="92">
        <v>654993.33862940886</v>
      </c>
      <c r="BC72" s="95">
        <v>41.486783546326883</v>
      </c>
      <c r="BD72" s="84">
        <v>5646628.040000001</v>
      </c>
      <c r="BE72" s="96">
        <v>45.038988290846447</v>
      </c>
      <c r="BF72" s="94">
        <v>1921512.8750695763</v>
      </c>
      <c r="BG72" s="95">
        <v>3.7013884208277577</v>
      </c>
      <c r="BH72" s="92">
        <v>1288756.1249304242</v>
      </c>
      <c r="BI72" s="95">
        <v>6.6276992796627621</v>
      </c>
      <c r="BJ72" s="92">
        <v>3210269.0000000005</v>
      </c>
      <c r="BK72" s="96">
        <v>4.4988025219210668</v>
      </c>
      <c r="BL72" s="183">
        <f t="shared" si="79"/>
        <v>6913147.5764401685</v>
      </c>
      <c r="BM72" s="184">
        <f t="shared" si="80"/>
        <v>1943749.4635598329</v>
      </c>
      <c r="BN72" s="185">
        <f t="shared" si="81"/>
        <v>8856897.040000001</v>
      </c>
      <c r="BO72" s="81"/>
      <c r="BP72" s="91">
        <v>1419206.8699999999</v>
      </c>
      <c r="BQ72" s="95">
        <v>18.591336704350443</v>
      </c>
      <c r="BR72" s="92">
        <v>183012.84999999995</v>
      </c>
      <c r="BS72" s="95">
        <v>19.002476378361536</v>
      </c>
      <c r="BT72" s="84">
        <v>1602219.7199999993</v>
      </c>
      <c r="BU72" s="96">
        <v>18.63739670575097</v>
      </c>
      <c r="BV72" s="94">
        <v>1032127.3500000001</v>
      </c>
      <c r="BW72" s="95">
        <v>4.5769193417499237</v>
      </c>
      <c r="BX72" s="92">
        <v>652035.63999999978</v>
      </c>
      <c r="BY72" s="95">
        <v>5.5610241277259878</v>
      </c>
      <c r="BZ72" s="92">
        <v>1684162.9899999998</v>
      </c>
      <c r="CA72" s="96">
        <v>4.9135628927698249</v>
      </c>
      <c r="CB72" s="183">
        <f t="shared" si="82"/>
        <v>2451334.2199999997</v>
      </c>
      <c r="CC72" s="184">
        <f t="shared" si="83"/>
        <v>835048.48999999976</v>
      </c>
      <c r="CD72" s="185">
        <f t="shared" si="84"/>
        <v>3286382.7099999995</v>
      </c>
      <c r="CE72" s="81"/>
      <c r="CF72" s="91">
        <v>7040745</v>
      </c>
      <c r="CG72" s="95">
        <f t="shared" si="85"/>
        <v>56.131967918872377</v>
      </c>
      <c r="CH72" s="92">
        <v>715412</v>
      </c>
      <c r="CI72" s="95">
        <f t="shared" si="86"/>
        <v>38.742120654175238</v>
      </c>
      <c r="CJ72" s="84">
        <v>7756157</v>
      </c>
      <c r="CK72" s="96">
        <f t="shared" si="87"/>
        <v>53.900380825306812</v>
      </c>
      <c r="CL72" s="94">
        <v>4316031</v>
      </c>
      <c r="CM72" s="95">
        <f t="shared" si="88"/>
        <v>9.0991773694374398</v>
      </c>
      <c r="CN72" s="92">
        <v>2715839</v>
      </c>
      <c r="CO72" s="95">
        <f t="shared" si="89"/>
        <v>16.604745717115641</v>
      </c>
      <c r="CP72" s="92">
        <v>7031870</v>
      </c>
      <c r="CQ72" s="96">
        <f t="shared" si="90"/>
        <v>11.023640439574221</v>
      </c>
      <c r="CR72" s="183">
        <f t="shared" si="91"/>
        <v>11356776</v>
      </c>
      <c r="CS72" s="184">
        <f t="shared" si="92"/>
        <v>3431251</v>
      </c>
      <c r="CT72" s="185">
        <f t="shared" si="93"/>
        <v>14788027</v>
      </c>
      <c r="CU72" s="81"/>
      <c r="CV72" s="94">
        <f>SUM(CV65:CV71)</f>
        <v>32482658.068622738</v>
      </c>
      <c r="CW72" s="95">
        <f t="shared" si="108"/>
        <v>49.37241977808965</v>
      </c>
      <c r="CX72" s="95">
        <f>SUM(CX65:CX71)</f>
        <v>4818901.871693912</v>
      </c>
      <c r="CY72" s="95">
        <f t="shared" si="96"/>
        <v>50.629353558456735</v>
      </c>
      <c r="CZ72" s="92">
        <f t="shared" si="97"/>
        <v>37301559.940316647</v>
      </c>
      <c r="DA72" s="96">
        <f t="shared" si="98"/>
        <v>49.531278345268561</v>
      </c>
      <c r="DB72" s="94">
        <f>SUM(DB65:DB71)</f>
        <v>14680142.016140169</v>
      </c>
      <c r="DC72" s="95">
        <f t="shared" si="100"/>
        <v>6.0775232825843668</v>
      </c>
      <c r="DD72" s="92">
        <f>SUM(DD65:DD71)</f>
        <v>8290695.8870673999</v>
      </c>
      <c r="DE72" s="95">
        <f t="shared" si="102"/>
        <v>8.0315498980567028</v>
      </c>
      <c r="DF72" s="92">
        <f>SUM(DF65:DF71)</f>
        <v>22970837.903207567</v>
      </c>
      <c r="DG72" s="96">
        <f t="shared" si="104"/>
        <v>6.6625648294980948</v>
      </c>
      <c r="DH72" s="225"/>
      <c r="DI72" s="237" t="s">
        <v>73</v>
      </c>
      <c r="DJ72" s="94">
        <f t="shared" ref="DJ72:DK72" si="109">SUM(DJ65:DJ71)</f>
        <v>37301559.940316655</v>
      </c>
      <c r="DK72" s="92">
        <f t="shared" si="109"/>
        <v>22970837.903207567</v>
      </c>
      <c r="DL72" s="93">
        <f>SUM(DL65:DL71)</f>
        <v>60272397.84352421</v>
      </c>
      <c r="DM72"/>
      <c r="DO72" s="97"/>
    </row>
    <row r="73" spans="1:119" s="100" customFormat="1" ht="15.6">
      <c r="A73" s="73"/>
      <c r="B73" s="72" t="s">
        <v>74</v>
      </c>
      <c r="C73" s="82"/>
      <c r="D73" s="83"/>
      <c r="E73" s="87"/>
      <c r="F73" s="87"/>
      <c r="G73" s="87"/>
      <c r="H73" s="87"/>
      <c r="I73" s="88">
        <v>0</v>
      </c>
      <c r="J73" s="86"/>
      <c r="K73" s="87"/>
      <c r="L73" s="84"/>
      <c r="M73" s="87"/>
      <c r="N73" s="84"/>
      <c r="O73" s="88"/>
      <c r="P73" s="186"/>
      <c r="Q73" s="187"/>
      <c r="R73" s="188"/>
      <c r="S73" s="79"/>
      <c r="T73" s="83"/>
      <c r="U73" s="87"/>
      <c r="V73" s="87"/>
      <c r="W73" s="87"/>
      <c r="X73" s="87"/>
      <c r="Y73" s="88"/>
      <c r="Z73" s="86"/>
      <c r="AA73" s="87"/>
      <c r="AB73" s="84"/>
      <c r="AC73" s="87"/>
      <c r="AD73" s="84"/>
      <c r="AE73" s="88"/>
      <c r="AF73" s="186"/>
      <c r="AG73" s="187"/>
      <c r="AH73" s="188"/>
      <c r="AI73" s="81"/>
      <c r="AJ73" s="83"/>
      <c r="AK73" s="87"/>
      <c r="AL73" s="87"/>
      <c r="AM73" s="87"/>
      <c r="AN73" s="87"/>
      <c r="AO73" s="88"/>
      <c r="AP73" s="86"/>
      <c r="AQ73" s="87"/>
      <c r="AR73" s="84"/>
      <c r="AS73" s="87"/>
      <c r="AT73" s="84"/>
      <c r="AU73" s="88"/>
      <c r="AV73" s="186"/>
      <c r="AW73" s="187"/>
      <c r="AX73" s="188"/>
      <c r="AY73" s="81"/>
      <c r="AZ73" s="83"/>
      <c r="BA73" s="87"/>
      <c r="BB73" s="87"/>
      <c r="BC73" s="87"/>
      <c r="BD73" s="87"/>
      <c r="BE73" s="88"/>
      <c r="BF73" s="86"/>
      <c r="BG73" s="87"/>
      <c r="BH73" s="84"/>
      <c r="BI73" s="87"/>
      <c r="BJ73" s="84"/>
      <c r="BK73" s="88">
        <v>0</v>
      </c>
      <c r="BL73" s="186"/>
      <c r="BM73" s="187"/>
      <c r="BN73" s="188"/>
      <c r="BO73" s="81"/>
      <c r="BP73" s="83"/>
      <c r="BQ73" s="87"/>
      <c r="BR73" s="87"/>
      <c r="BS73" s="87"/>
      <c r="BT73" s="87"/>
      <c r="BU73" s="88"/>
      <c r="BV73" s="86"/>
      <c r="BW73" s="87"/>
      <c r="BX73" s="84"/>
      <c r="BY73" s="87"/>
      <c r="BZ73" s="84"/>
      <c r="CA73" s="88"/>
      <c r="CB73" s="186"/>
      <c r="CC73" s="187"/>
      <c r="CD73" s="188"/>
      <c r="CE73" s="81"/>
      <c r="CF73" s="83"/>
      <c r="CG73" s="87"/>
      <c r="CH73" s="87"/>
      <c r="CI73" s="87"/>
      <c r="CJ73" s="87"/>
      <c r="CK73" s="88"/>
      <c r="CL73" s="86"/>
      <c r="CM73" s="87"/>
      <c r="CN73" s="84"/>
      <c r="CO73" s="87"/>
      <c r="CP73" s="84"/>
      <c r="CQ73" s="88"/>
      <c r="CR73" s="186"/>
      <c r="CS73" s="187"/>
      <c r="CT73" s="188"/>
      <c r="CU73" s="81"/>
      <c r="CV73" s="86"/>
      <c r="CW73" s="87"/>
      <c r="CX73" s="87"/>
      <c r="CY73" s="87"/>
      <c r="CZ73" s="84"/>
      <c r="DA73" s="88"/>
      <c r="DB73" s="98"/>
      <c r="DC73" s="87"/>
      <c r="DD73" s="84"/>
      <c r="DE73" s="87"/>
      <c r="DF73" s="84"/>
      <c r="DG73" s="88"/>
      <c r="DH73" s="224"/>
      <c r="DI73" s="236" t="s">
        <v>74</v>
      </c>
      <c r="DJ73" s="86"/>
      <c r="DK73" s="84"/>
      <c r="DL73" s="85"/>
      <c r="DM73"/>
    </row>
    <row r="74" spans="1:119" s="100" customFormat="1" ht="15.6">
      <c r="A74" s="73">
        <v>59</v>
      </c>
      <c r="B74" s="73" t="s">
        <v>75</v>
      </c>
      <c r="C74" s="82"/>
      <c r="D74" s="83">
        <v>2965290.9968124782</v>
      </c>
      <c r="E74" s="87">
        <v>29.759747461511608</v>
      </c>
      <c r="F74" s="87">
        <v>-64803.177244475373</v>
      </c>
      <c r="G74" s="87">
        <v>-4.5256775783557073</v>
      </c>
      <c r="H74" s="84">
        <v>2900487.8195680026</v>
      </c>
      <c r="I74" s="88">
        <v>25.451806068515292</v>
      </c>
      <c r="J74" s="86">
        <v>579715.77975273982</v>
      </c>
      <c r="K74" s="87">
        <v>2.3441423501145953</v>
      </c>
      <c r="L74" s="84">
        <v>628466.05024726025</v>
      </c>
      <c r="M74" s="87">
        <v>3.1547283335872995</v>
      </c>
      <c r="N74" s="84">
        <v>1208181.83</v>
      </c>
      <c r="O74" s="88">
        <v>2.7057852762934531</v>
      </c>
      <c r="P74" s="177">
        <f t="shared" ref="P74:P95" si="110">+D74+J74</f>
        <v>3545006.7765652179</v>
      </c>
      <c r="Q74" s="178">
        <f t="shared" ref="Q74:Q95" si="111">+F74+L74</f>
        <v>563662.87300278491</v>
      </c>
      <c r="R74" s="179">
        <f t="shared" ref="R74:R95" si="112">+P74+Q74</f>
        <v>4108669.6495680027</v>
      </c>
      <c r="S74" s="79"/>
      <c r="T74" s="83">
        <v>447101.24065673002</v>
      </c>
      <c r="U74" s="87">
        <v>2.4195099337449539</v>
      </c>
      <c r="V74" s="87">
        <v>87108.960258051942</v>
      </c>
      <c r="W74" s="87">
        <v>3.2129300773846245</v>
      </c>
      <c r="X74" s="84">
        <v>534210.20091478201</v>
      </c>
      <c r="Y74" s="88">
        <v>2.5210248176741228</v>
      </c>
      <c r="Z74" s="86">
        <v>274082.45548587199</v>
      </c>
      <c r="AA74" s="87">
        <v>0.32801658197752687</v>
      </c>
      <c r="AB74" s="84">
        <v>416453.45395820995</v>
      </c>
      <c r="AC74" s="87">
        <v>1.6280304843519986</v>
      </c>
      <c r="AD74" s="84">
        <v>690535.90944408195</v>
      </c>
      <c r="AE74" s="88">
        <v>0.63271986622778553</v>
      </c>
      <c r="AF74" s="177">
        <f t="shared" ref="AF74:AF95" si="113">+T74+Z74</f>
        <v>721183.69614260201</v>
      </c>
      <c r="AG74" s="178">
        <f t="shared" ref="AG74:AG95" si="114">+V74+AB74</f>
        <v>503562.41421626188</v>
      </c>
      <c r="AH74" s="179">
        <f t="shared" ref="AH74:AH95" si="115">+AF74+AG74</f>
        <v>1224746.1103588638</v>
      </c>
      <c r="AI74" s="81"/>
      <c r="AJ74" s="83">
        <v>334309.9173673889</v>
      </c>
      <c r="AK74" s="87">
        <v>5.3810729210711754</v>
      </c>
      <c r="AL74" s="84">
        <v>61266.124753298478</v>
      </c>
      <c r="AM74" s="87">
        <v>6.2110832069442905</v>
      </c>
      <c r="AN74" s="84">
        <v>395576.04212068737</v>
      </c>
      <c r="AO74" s="88">
        <v>5.4947985459389006</v>
      </c>
      <c r="AP74" s="86">
        <v>112376.13563905869</v>
      </c>
      <c r="AQ74" s="87">
        <v>0.98896537568475484</v>
      </c>
      <c r="AR74" s="84">
        <v>163507.47459348224</v>
      </c>
      <c r="AS74" s="87">
        <v>1.6031559117322336</v>
      </c>
      <c r="AT74" s="84">
        <v>275883.61023254093</v>
      </c>
      <c r="AU74" s="88">
        <v>1.2794839567228653</v>
      </c>
      <c r="AV74" s="177">
        <f t="shared" ref="AV74:AV95" si="116">+AJ74+AP74</f>
        <v>446686.05300644762</v>
      </c>
      <c r="AW74" s="178">
        <f t="shared" ref="AW74:AW95" si="117">+AL74+AR74</f>
        <v>224773.59934678071</v>
      </c>
      <c r="AX74" s="179">
        <f t="shared" ref="AX74:AX95" si="118">+AV74+AW74</f>
        <v>671459.6523532283</v>
      </c>
      <c r="AY74" s="81"/>
      <c r="AZ74" s="83">
        <v>3161918.9431045102</v>
      </c>
      <c r="BA74" s="87">
        <v>28.853837632359745</v>
      </c>
      <c r="BB74" s="87">
        <v>414901.3236988149</v>
      </c>
      <c r="BC74" s="87">
        <v>26.279536591006771</v>
      </c>
      <c r="BD74" s="84">
        <v>3576820.2668033252</v>
      </c>
      <c r="BE74" s="88">
        <v>28.529657872597749</v>
      </c>
      <c r="BF74" s="86">
        <v>633251.90747794951</v>
      </c>
      <c r="BG74" s="87">
        <v>1.2198259549632744</v>
      </c>
      <c r="BH74" s="84">
        <v>424721.21054954221</v>
      </c>
      <c r="BI74" s="87">
        <v>2.1842181051660696</v>
      </c>
      <c r="BJ74" s="84">
        <v>1057973.1180274917</v>
      </c>
      <c r="BK74" s="88">
        <v>1.4826209677465574</v>
      </c>
      <c r="BL74" s="177">
        <f t="shared" ref="BL74:BL95" si="119">+AZ74+BF74</f>
        <v>3795170.8505824599</v>
      </c>
      <c r="BM74" s="178">
        <f t="shared" ref="BM74:BM95" si="120">+BB74+BH74</f>
        <v>839622.53424835717</v>
      </c>
      <c r="BN74" s="179">
        <f t="shared" ref="BN74:BN95" si="121">+BL74+BM74</f>
        <v>4634793.3848308176</v>
      </c>
      <c r="BO74" s="81"/>
      <c r="BP74" s="83">
        <v>0</v>
      </c>
      <c r="BQ74" s="87">
        <v>0</v>
      </c>
      <c r="BR74" s="87">
        <v>0</v>
      </c>
      <c r="BS74" s="87">
        <v>0</v>
      </c>
      <c r="BT74" s="84">
        <v>0</v>
      </c>
      <c r="BU74" s="88">
        <v>0</v>
      </c>
      <c r="BV74" s="86">
        <v>0</v>
      </c>
      <c r="BW74" s="87">
        <v>0</v>
      </c>
      <c r="BX74" s="84">
        <v>0</v>
      </c>
      <c r="BY74" s="87">
        <v>0</v>
      </c>
      <c r="BZ74" s="84">
        <v>0</v>
      </c>
      <c r="CA74" s="88">
        <v>0</v>
      </c>
      <c r="CB74" s="177">
        <f t="shared" ref="CB74:CB95" si="122">+BP74+BV74</f>
        <v>0</v>
      </c>
      <c r="CC74" s="178">
        <f t="shared" ref="CC74:CC95" si="123">+BR74+BX74</f>
        <v>0</v>
      </c>
      <c r="CD74" s="179">
        <f t="shared" ref="CD74:CD95" si="124">+CB74+CC74</f>
        <v>0</v>
      </c>
      <c r="CE74" s="81"/>
      <c r="CF74" s="83"/>
      <c r="CG74" s="87">
        <f t="shared" ref="CG74:CG95" si="125">+CF74/$CF$110</f>
        <v>0</v>
      </c>
      <c r="CH74" s="87"/>
      <c r="CI74" s="87">
        <f t="shared" ref="CI74:CI95" si="126">+CH74/$CH$110</f>
        <v>0</v>
      </c>
      <c r="CJ74" s="84">
        <v>0</v>
      </c>
      <c r="CK74" s="88">
        <f t="shared" ref="CK74:CK95" si="127">+CJ74/$CJ$110</f>
        <v>0</v>
      </c>
      <c r="CL74" s="86">
        <v>0</v>
      </c>
      <c r="CM74" s="87">
        <f t="shared" ref="CM74:CM95" si="128">+CL74/$CL$110</f>
        <v>0</v>
      </c>
      <c r="CN74" s="84">
        <v>0</v>
      </c>
      <c r="CO74" s="87">
        <f t="shared" ref="CO74:CO101" si="129">+CN74/$CN$110</f>
        <v>0</v>
      </c>
      <c r="CP74" s="84">
        <v>0</v>
      </c>
      <c r="CQ74" s="88">
        <f t="shared" ref="CQ74:CQ95" si="130">+CP74/$CP$110</f>
        <v>0</v>
      </c>
      <c r="CR74" s="177">
        <f t="shared" ref="CR74:CR95" si="131">+CF74+CL74</f>
        <v>0</v>
      </c>
      <c r="CS74" s="178">
        <f t="shared" ref="CS74:CS95" si="132">+CH74+CN74</f>
        <v>0</v>
      </c>
      <c r="CT74" s="179">
        <f t="shared" ref="CT74:CT95" si="133">+CR74+CS74</f>
        <v>0</v>
      </c>
      <c r="CU74" s="81"/>
      <c r="CV74" s="86">
        <f t="shared" ref="CV74:CV93" si="134">+D74+T74+AJ74+AZ74+BP74+CF74</f>
        <v>6908621.097941108</v>
      </c>
      <c r="CW74" s="87">
        <f t="shared" si="108"/>
        <v>10.50084448799474</v>
      </c>
      <c r="CX74" s="87">
        <f t="shared" ref="CX74:CX93" si="135">+F74+V74+AL74+BB74+BR74+CH74</f>
        <v>498473.23146568995</v>
      </c>
      <c r="CY74" s="87">
        <f t="shared" ref="CY74:CY95" si="136">+CX74/$CX$110</f>
        <v>5.2371636001858581</v>
      </c>
      <c r="CZ74" s="84">
        <f t="shared" ref="CZ74:CZ95" si="137">+CV74+CX74</f>
        <v>7407094.3294067979</v>
      </c>
      <c r="DA74" s="88">
        <f t="shared" ref="DA74:DA95" si="138">+CZ74/$CZ$110</f>
        <v>9.8355900275090224</v>
      </c>
      <c r="DB74" s="86">
        <f t="shared" ref="DB74:DB93" si="139">+J74+Z74+AP74+BF74+BV74+CL74</f>
        <v>1599426.2783556199</v>
      </c>
      <c r="DC74" s="87">
        <f t="shared" si="100"/>
        <v>0.66215643110238498</v>
      </c>
      <c r="DD74" s="84">
        <f t="shared" ref="DD74:DD93" si="140">+L74+AB74+AR74+BH74+BX74+CN74</f>
        <v>1633148.1893484946</v>
      </c>
      <c r="DE74" s="87">
        <f t="shared" ref="DE74:DE95" si="141">+DD74/$DD$110</f>
        <v>1.5821001460364814</v>
      </c>
      <c r="DF74" s="84">
        <f t="shared" ref="DF74:DF93" si="142">+DB74+DD74</f>
        <v>3232574.4677041145</v>
      </c>
      <c r="DG74" s="88">
        <f t="shared" ref="DG74:DG95" si="143">+DF74/$DF$110</f>
        <v>0.93759039387290144</v>
      </c>
      <c r="DH74" s="224"/>
      <c r="DI74" s="237" t="s">
        <v>75</v>
      </c>
      <c r="DJ74" s="86">
        <f t="shared" ref="DJ74:DJ93" si="144">+CZ74</f>
        <v>7407094.3294067979</v>
      </c>
      <c r="DK74" s="84">
        <f t="shared" ref="DK74:DK93" si="145">+DF74</f>
        <v>3232574.4677041145</v>
      </c>
      <c r="DL74" s="85">
        <f t="shared" ref="DL74:DL93" si="146">+DJ74+DK74</f>
        <v>10639668.797110911</v>
      </c>
      <c r="DM74"/>
    </row>
    <row r="75" spans="1:119" s="100" customFormat="1" ht="15.6">
      <c r="A75" s="73">
        <v>60</v>
      </c>
      <c r="B75" s="73" t="s">
        <v>76</v>
      </c>
      <c r="C75" s="82"/>
      <c r="D75" s="83">
        <v>186.33364182230355</v>
      </c>
      <c r="E75" s="87">
        <v>1.8700498973545383E-3</v>
      </c>
      <c r="F75" s="87">
        <v>-14.953641822303581</v>
      </c>
      <c r="G75" s="87">
        <v>-1.0443216580978826E-3</v>
      </c>
      <c r="H75" s="84">
        <v>171.37999999999997</v>
      </c>
      <c r="I75" s="88">
        <v>1.5038610038610035E-3</v>
      </c>
      <c r="J75" s="86">
        <v>340428.56916704093</v>
      </c>
      <c r="K75" s="87">
        <v>1.376559089893576</v>
      </c>
      <c r="L75" s="84">
        <v>385589.78083295899</v>
      </c>
      <c r="M75" s="87">
        <v>1.9355556378214331</v>
      </c>
      <c r="N75" s="84">
        <v>726018.34999999986</v>
      </c>
      <c r="O75" s="88">
        <v>1.6259553926157508</v>
      </c>
      <c r="P75" s="177">
        <f t="shared" si="110"/>
        <v>340614.9028088632</v>
      </c>
      <c r="Q75" s="178">
        <f t="shared" si="111"/>
        <v>385574.82719113666</v>
      </c>
      <c r="R75" s="179">
        <f t="shared" si="112"/>
        <v>726189.72999999986</v>
      </c>
      <c r="S75" s="79"/>
      <c r="T75" s="83">
        <v>282217.47762088524</v>
      </c>
      <c r="U75" s="87">
        <v>1.5272334954320324</v>
      </c>
      <c r="V75" s="87">
        <v>39301.588222147453</v>
      </c>
      <c r="W75" s="87">
        <v>1.449601217990095</v>
      </c>
      <c r="X75" s="84">
        <v>321519.06584303267</v>
      </c>
      <c r="Y75" s="88">
        <v>1.5173007609320943</v>
      </c>
      <c r="Z75" s="86">
        <v>1317066.290751612</v>
      </c>
      <c r="AA75" s="87">
        <v>1.5762394647417792</v>
      </c>
      <c r="AB75" s="84">
        <v>396281.7874293307</v>
      </c>
      <c r="AC75" s="87">
        <v>1.5491739213506177</v>
      </c>
      <c r="AD75" s="84">
        <v>1713348.0781809427</v>
      </c>
      <c r="AE75" s="88">
        <v>1.5698957172278165</v>
      </c>
      <c r="AF75" s="177">
        <f t="shared" si="113"/>
        <v>1599283.7683724973</v>
      </c>
      <c r="AG75" s="178">
        <f t="shared" si="114"/>
        <v>435583.37565147813</v>
      </c>
      <c r="AH75" s="179">
        <f t="shared" si="115"/>
        <v>2034867.1440239754</v>
      </c>
      <c r="AI75" s="81"/>
      <c r="AJ75" s="83">
        <v>142082.95989615051</v>
      </c>
      <c r="AK75" s="87">
        <v>2.286976031293166</v>
      </c>
      <c r="AL75" s="84">
        <v>25918.674220794175</v>
      </c>
      <c r="AM75" s="87">
        <v>2.6276028204373656</v>
      </c>
      <c r="AN75" s="84">
        <v>168001.63411694468</v>
      </c>
      <c r="AO75" s="88">
        <v>2.3336477353689307</v>
      </c>
      <c r="AP75" s="86">
        <v>47851.455681803578</v>
      </c>
      <c r="AQ75" s="87">
        <v>0.42111639251785249</v>
      </c>
      <c r="AR75" s="84">
        <v>69813.11020125178</v>
      </c>
      <c r="AS75" s="87">
        <v>0.68450265416803224</v>
      </c>
      <c r="AT75" s="84">
        <v>117664.56588305536</v>
      </c>
      <c r="AU75" s="88">
        <v>0.54570086347366609</v>
      </c>
      <c r="AV75" s="177">
        <f t="shared" si="116"/>
        <v>189934.41557795409</v>
      </c>
      <c r="AW75" s="178">
        <f t="shared" si="117"/>
        <v>95731.784422045952</v>
      </c>
      <c r="AX75" s="179">
        <f t="shared" si="118"/>
        <v>285666.20000000007</v>
      </c>
      <c r="AY75" s="81"/>
      <c r="AZ75" s="83">
        <v>274511.44883036951</v>
      </c>
      <c r="BA75" s="87">
        <v>2.5050322020584166</v>
      </c>
      <c r="BB75" s="87">
        <v>36020.899188001458</v>
      </c>
      <c r="BC75" s="87">
        <v>2.2815365586522334</v>
      </c>
      <c r="BD75" s="84">
        <v>310532.34801837098</v>
      </c>
      <c r="BE75" s="88">
        <v>2.4768875667483248</v>
      </c>
      <c r="BF75" s="86">
        <v>375029.26980250393</v>
      </c>
      <c r="BG75" s="87">
        <v>0.72241462169136605</v>
      </c>
      <c r="BH75" s="84">
        <v>251531.63153729113</v>
      </c>
      <c r="BI75" s="87">
        <v>1.2935542892120913</v>
      </c>
      <c r="BJ75" s="84">
        <v>626560.90133979509</v>
      </c>
      <c r="BK75" s="88">
        <v>0.87804908656707781</v>
      </c>
      <c r="BL75" s="177">
        <f t="shared" si="119"/>
        <v>649540.71863287338</v>
      </c>
      <c r="BM75" s="178">
        <f t="shared" si="120"/>
        <v>287552.53072529257</v>
      </c>
      <c r="BN75" s="179">
        <f t="shared" si="121"/>
        <v>937093.24935816601</v>
      </c>
      <c r="BO75" s="81"/>
      <c r="BP75" s="83">
        <v>0</v>
      </c>
      <c r="BQ75" s="87">
        <v>0</v>
      </c>
      <c r="BR75" s="87">
        <v>0</v>
      </c>
      <c r="BS75" s="87">
        <v>0</v>
      </c>
      <c r="BT75" s="84">
        <v>0</v>
      </c>
      <c r="BU75" s="88">
        <v>0</v>
      </c>
      <c r="BV75" s="86">
        <v>0</v>
      </c>
      <c r="BW75" s="87">
        <v>0</v>
      </c>
      <c r="BX75" s="84">
        <v>0</v>
      </c>
      <c r="BY75" s="87">
        <v>0</v>
      </c>
      <c r="BZ75" s="84">
        <v>0</v>
      </c>
      <c r="CA75" s="88">
        <v>0</v>
      </c>
      <c r="CB75" s="177">
        <f t="shared" si="122"/>
        <v>0</v>
      </c>
      <c r="CC75" s="178">
        <f t="shared" si="123"/>
        <v>0</v>
      </c>
      <c r="CD75" s="179">
        <f t="shared" si="124"/>
        <v>0</v>
      </c>
      <c r="CE75" s="81"/>
      <c r="CF75" s="83"/>
      <c r="CG75" s="87">
        <f t="shared" si="125"/>
        <v>0</v>
      </c>
      <c r="CH75" s="87"/>
      <c r="CI75" s="87">
        <f t="shared" si="126"/>
        <v>0</v>
      </c>
      <c r="CJ75" s="84">
        <v>0</v>
      </c>
      <c r="CK75" s="88">
        <f t="shared" si="127"/>
        <v>0</v>
      </c>
      <c r="CL75" s="86">
        <v>0</v>
      </c>
      <c r="CM75" s="87">
        <f t="shared" si="128"/>
        <v>0</v>
      </c>
      <c r="CN75" s="84">
        <v>0</v>
      </c>
      <c r="CO75" s="87">
        <f t="shared" si="129"/>
        <v>0</v>
      </c>
      <c r="CP75" s="84">
        <v>0</v>
      </c>
      <c r="CQ75" s="88">
        <f t="shared" si="130"/>
        <v>0</v>
      </c>
      <c r="CR75" s="177">
        <f t="shared" si="131"/>
        <v>0</v>
      </c>
      <c r="CS75" s="178">
        <f t="shared" si="132"/>
        <v>0</v>
      </c>
      <c r="CT75" s="179">
        <f t="shared" si="133"/>
        <v>0</v>
      </c>
      <c r="CU75" s="81"/>
      <c r="CV75" s="86">
        <f t="shared" si="134"/>
        <v>698998.2199892276</v>
      </c>
      <c r="CW75" s="87">
        <f t="shared" si="108"/>
        <v>1.0624510305941497</v>
      </c>
      <c r="CX75" s="87">
        <f t="shared" si="135"/>
        <v>101226.20798912077</v>
      </c>
      <c r="CY75" s="87">
        <f t="shared" si="136"/>
        <v>1.063523933485194</v>
      </c>
      <c r="CZ75" s="84">
        <f t="shared" si="137"/>
        <v>800224.42797834834</v>
      </c>
      <c r="DA75" s="88">
        <f t="shared" si="138"/>
        <v>1.0625866302722358</v>
      </c>
      <c r="DB75" s="86">
        <f t="shared" si="139"/>
        <v>2080375.5854029607</v>
      </c>
      <c r="DC75" s="87">
        <f t="shared" si="100"/>
        <v>0.86126762553833403</v>
      </c>
      <c r="DD75" s="84">
        <f t="shared" si="140"/>
        <v>1103216.3100008327</v>
      </c>
      <c r="DE75" s="87">
        <f t="shared" si="141"/>
        <v>1.0687325844315638</v>
      </c>
      <c r="DF75" s="84">
        <f t="shared" si="142"/>
        <v>3183591.8954037931</v>
      </c>
      <c r="DG75" s="88">
        <f t="shared" si="143"/>
        <v>0.9233832689590602</v>
      </c>
      <c r="DH75" s="224"/>
      <c r="DI75" s="237" t="s">
        <v>76</v>
      </c>
      <c r="DJ75" s="86">
        <f t="shared" si="144"/>
        <v>800224.42797834834</v>
      </c>
      <c r="DK75" s="84">
        <f t="shared" si="145"/>
        <v>3183591.8954037931</v>
      </c>
      <c r="DL75" s="85">
        <f t="shared" si="146"/>
        <v>3983816.3233821415</v>
      </c>
      <c r="DM75"/>
    </row>
    <row r="76" spans="1:119" s="100" customFormat="1" ht="15.6">
      <c r="A76" s="73">
        <v>61</v>
      </c>
      <c r="B76" s="73" t="s">
        <v>77</v>
      </c>
      <c r="C76" s="82"/>
      <c r="D76" s="83">
        <v>202246.01158064039</v>
      </c>
      <c r="E76" s="87">
        <v>2.0297469072032635</v>
      </c>
      <c r="F76" s="87">
        <v>-4922.4415806404504</v>
      </c>
      <c r="G76" s="87">
        <v>-0.34376992671558421</v>
      </c>
      <c r="H76" s="84">
        <v>197323.56999999995</v>
      </c>
      <c r="I76" s="88">
        <v>1.7315160582660578</v>
      </c>
      <c r="J76" s="86">
        <v>7703.573846553114</v>
      </c>
      <c r="K76" s="87">
        <v>3.1150219351701203E-2</v>
      </c>
      <c r="L76" s="84">
        <v>9054.8361534468841</v>
      </c>
      <c r="M76" s="87">
        <v>4.5452810311759635E-2</v>
      </c>
      <c r="N76" s="84">
        <v>16758.409999999996</v>
      </c>
      <c r="O76" s="88">
        <v>3.753132012595236E-2</v>
      </c>
      <c r="P76" s="177">
        <f t="shared" si="110"/>
        <v>209949.58542719349</v>
      </c>
      <c r="Q76" s="178">
        <f t="shared" si="111"/>
        <v>4132.3945728064336</v>
      </c>
      <c r="R76" s="179">
        <f t="shared" si="112"/>
        <v>214081.97999999992</v>
      </c>
      <c r="S76" s="79"/>
      <c r="T76" s="83">
        <v>196820.33964206709</v>
      </c>
      <c r="U76" s="87">
        <v>1.0651027633641814</v>
      </c>
      <c r="V76" s="87">
        <v>27724.263977881033</v>
      </c>
      <c r="W76" s="87">
        <v>1.0225827669622689</v>
      </c>
      <c r="X76" s="84">
        <v>224544.60361994812</v>
      </c>
      <c r="Y76" s="88">
        <v>1.0596625025716988</v>
      </c>
      <c r="Z76" s="86">
        <v>875033.11385497591</v>
      </c>
      <c r="AA76" s="87">
        <v>1.0472227075426814</v>
      </c>
      <c r="AB76" s="84">
        <v>263549.33070146485</v>
      </c>
      <c r="AC76" s="87">
        <v>1.0302864352173355</v>
      </c>
      <c r="AD76" s="84">
        <v>1138582.4445564407</v>
      </c>
      <c r="AE76" s="88">
        <v>1.0432531055322227</v>
      </c>
      <c r="AF76" s="177">
        <f t="shared" si="113"/>
        <v>1071853.4534970429</v>
      </c>
      <c r="AG76" s="178">
        <f t="shared" si="114"/>
        <v>291273.5946793459</v>
      </c>
      <c r="AH76" s="179">
        <f t="shared" si="115"/>
        <v>1363127.0481763887</v>
      </c>
      <c r="AI76" s="81"/>
      <c r="AJ76" s="83">
        <v>77907.906936495783</v>
      </c>
      <c r="AK76" s="87">
        <v>1.2540104453216119</v>
      </c>
      <c r="AL76" s="84">
        <v>14127.723134958205</v>
      </c>
      <c r="AM76" s="87">
        <v>1.4322509260906535</v>
      </c>
      <c r="AN76" s="84">
        <v>92035.630071453983</v>
      </c>
      <c r="AO76" s="88">
        <v>1.2784324439367973</v>
      </c>
      <c r="AP76" s="86">
        <v>26183.836420398748</v>
      </c>
      <c r="AQ76" s="87">
        <v>0.23043066461672751</v>
      </c>
      <c r="AR76" s="84">
        <v>38319.263508147298</v>
      </c>
      <c r="AS76" s="87">
        <v>0.37571220507836278</v>
      </c>
      <c r="AT76" s="84">
        <v>64503.099928546042</v>
      </c>
      <c r="AU76" s="88">
        <v>0.2991503607187892</v>
      </c>
      <c r="AV76" s="177">
        <f t="shared" si="116"/>
        <v>104091.74335689453</v>
      </c>
      <c r="AW76" s="178">
        <f t="shared" si="117"/>
        <v>52446.986643105505</v>
      </c>
      <c r="AX76" s="179">
        <f t="shared" si="118"/>
        <v>156538.73000000004</v>
      </c>
      <c r="AY76" s="81"/>
      <c r="AZ76" s="83">
        <v>35261.355030815466</v>
      </c>
      <c r="BA76" s="87">
        <v>0.32177466629084051</v>
      </c>
      <c r="BB76" s="87">
        <v>4626.9316642680351</v>
      </c>
      <c r="BC76" s="87">
        <v>0.29306635826374683</v>
      </c>
      <c r="BD76" s="84">
        <v>39888.286695083501</v>
      </c>
      <c r="BE76" s="88">
        <v>0.31815945103438964</v>
      </c>
      <c r="BF76" s="86">
        <v>28905.493356145809</v>
      </c>
      <c r="BG76" s="87">
        <v>5.5680323454963966E-2</v>
      </c>
      <c r="BH76" s="84">
        <v>19386.87587795619</v>
      </c>
      <c r="BI76" s="87">
        <v>9.9701084484218008E-2</v>
      </c>
      <c r="BJ76" s="84">
        <v>48292.369234102</v>
      </c>
      <c r="BK76" s="88">
        <v>6.7675896474694602E-2</v>
      </c>
      <c r="BL76" s="177">
        <f t="shared" si="119"/>
        <v>64166.848386961276</v>
      </c>
      <c r="BM76" s="178">
        <f t="shared" si="120"/>
        <v>24013.807542224225</v>
      </c>
      <c r="BN76" s="179">
        <f t="shared" si="121"/>
        <v>88180.655929185508</v>
      </c>
      <c r="BO76" s="81"/>
      <c r="BP76" s="83">
        <v>288.48</v>
      </c>
      <c r="BQ76" s="87">
        <v>3.7790324482230115E-3</v>
      </c>
      <c r="BR76" s="87">
        <v>0</v>
      </c>
      <c r="BS76" s="87">
        <v>0</v>
      </c>
      <c r="BT76" s="84">
        <v>288.48</v>
      </c>
      <c r="BU76" s="88">
        <v>3.355667225013959E-3</v>
      </c>
      <c r="BV76" s="86">
        <v>-3.5527136788005009E-15</v>
      </c>
      <c r="BW76" s="87">
        <v>-1.5754338795693707E-20</v>
      </c>
      <c r="BX76" s="84">
        <v>0</v>
      </c>
      <c r="BY76" s="87">
        <v>0</v>
      </c>
      <c r="BZ76" s="84">
        <v>-3.5527136788005009E-15</v>
      </c>
      <c r="CA76" s="88">
        <v>-1.0365078798454013E-20</v>
      </c>
      <c r="CB76" s="177">
        <f t="shared" si="122"/>
        <v>288.48</v>
      </c>
      <c r="CC76" s="178">
        <f t="shared" si="123"/>
        <v>0</v>
      </c>
      <c r="CD76" s="179">
        <f t="shared" si="124"/>
        <v>288.48</v>
      </c>
      <c r="CE76" s="81"/>
      <c r="CF76" s="83"/>
      <c r="CG76" s="87">
        <f t="shared" si="125"/>
        <v>0</v>
      </c>
      <c r="CH76" s="87"/>
      <c r="CI76" s="87">
        <f t="shared" si="126"/>
        <v>0</v>
      </c>
      <c r="CJ76" s="84">
        <v>0</v>
      </c>
      <c r="CK76" s="88">
        <f t="shared" si="127"/>
        <v>0</v>
      </c>
      <c r="CL76" s="86">
        <v>0</v>
      </c>
      <c r="CM76" s="87">
        <f t="shared" si="128"/>
        <v>0</v>
      </c>
      <c r="CN76" s="84">
        <v>0</v>
      </c>
      <c r="CO76" s="87">
        <f t="shared" si="129"/>
        <v>0</v>
      </c>
      <c r="CP76" s="84">
        <v>0</v>
      </c>
      <c r="CQ76" s="88">
        <f t="shared" si="130"/>
        <v>0</v>
      </c>
      <c r="CR76" s="177">
        <f t="shared" si="131"/>
        <v>0</v>
      </c>
      <c r="CS76" s="178">
        <f t="shared" si="132"/>
        <v>0</v>
      </c>
      <c r="CT76" s="179">
        <f t="shared" si="133"/>
        <v>0</v>
      </c>
      <c r="CU76" s="81"/>
      <c r="CV76" s="86">
        <f t="shared" si="134"/>
        <v>512524.09319001873</v>
      </c>
      <c r="CW76" s="87">
        <f t="shared" si="108"/>
        <v>0.77901736433958202</v>
      </c>
      <c r="CX76" s="87">
        <f t="shared" si="135"/>
        <v>41556.477196466825</v>
      </c>
      <c r="CY76" s="87">
        <f t="shared" si="136"/>
        <v>0.4366093422616813</v>
      </c>
      <c r="CZ76" s="84">
        <f t="shared" si="137"/>
        <v>554080.57038648555</v>
      </c>
      <c r="DA76" s="88">
        <f t="shared" si="138"/>
        <v>0.7357418564110918</v>
      </c>
      <c r="DB76" s="86">
        <f t="shared" si="139"/>
        <v>937826.0174780736</v>
      </c>
      <c r="DC76" s="87">
        <f t="shared" si="100"/>
        <v>0.3882564249017374</v>
      </c>
      <c r="DD76" s="84">
        <f t="shared" si="140"/>
        <v>330310.30624101521</v>
      </c>
      <c r="DE76" s="87">
        <f t="shared" si="141"/>
        <v>0.31998564928130463</v>
      </c>
      <c r="DF76" s="84">
        <f t="shared" si="142"/>
        <v>1268136.3237190889</v>
      </c>
      <c r="DG76" s="88">
        <f t="shared" si="143"/>
        <v>0.36781594581014471</v>
      </c>
      <c r="DH76" s="224"/>
      <c r="DI76" s="237" t="s">
        <v>77</v>
      </c>
      <c r="DJ76" s="86">
        <f t="shared" si="144"/>
        <v>554080.57038648555</v>
      </c>
      <c r="DK76" s="84">
        <f t="shared" si="145"/>
        <v>1268136.3237190889</v>
      </c>
      <c r="DL76" s="85">
        <f t="shared" si="146"/>
        <v>1822216.8941055746</v>
      </c>
      <c r="DM76"/>
    </row>
    <row r="77" spans="1:119" s="100" customFormat="1" ht="15.6">
      <c r="A77" s="73">
        <v>62</v>
      </c>
      <c r="B77" s="73" t="s">
        <v>78</v>
      </c>
      <c r="C77" s="82"/>
      <c r="D77" s="83">
        <v>548105.31629904872</v>
      </c>
      <c r="E77" s="87">
        <v>5.5008010387194899</v>
      </c>
      <c r="F77" s="87">
        <v>-11497.37629904857</v>
      </c>
      <c r="G77" s="87">
        <v>-0.80294547796973048</v>
      </c>
      <c r="H77" s="84">
        <v>536607.94000000018</v>
      </c>
      <c r="I77" s="88">
        <v>4.7087393822393837</v>
      </c>
      <c r="J77" s="86">
        <v>181208.71526802005</v>
      </c>
      <c r="K77" s="87">
        <v>0.73273669357559945</v>
      </c>
      <c r="L77" s="84">
        <v>200146.95473197996</v>
      </c>
      <c r="M77" s="87">
        <v>1.0046831785516077</v>
      </c>
      <c r="N77" s="84">
        <v>381355.67000000004</v>
      </c>
      <c r="O77" s="88">
        <v>0.85406561437612827</v>
      </c>
      <c r="P77" s="177">
        <f t="shared" si="110"/>
        <v>729314.03156706877</v>
      </c>
      <c r="Q77" s="178">
        <f t="shared" si="111"/>
        <v>188649.57843293139</v>
      </c>
      <c r="R77" s="179">
        <f t="shared" si="112"/>
        <v>917963.6100000001</v>
      </c>
      <c r="S77" s="79"/>
      <c r="T77" s="83">
        <v>959691.38202555291</v>
      </c>
      <c r="U77" s="87">
        <v>5.1934162131368193</v>
      </c>
      <c r="V77" s="87">
        <v>130505.62539803504</v>
      </c>
      <c r="W77" s="87">
        <v>4.8135742622467923</v>
      </c>
      <c r="X77" s="84">
        <v>1090197.0074235881</v>
      </c>
      <c r="Y77" s="88">
        <v>5.1448169787146325</v>
      </c>
      <c r="Z77" s="86">
        <v>713359.60122346575</v>
      </c>
      <c r="AA77" s="87">
        <v>0.85373497438705781</v>
      </c>
      <c r="AB77" s="84">
        <v>320132.57764175383</v>
      </c>
      <c r="AC77" s="87">
        <v>1.2514858274827947</v>
      </c>
      <c r="AD77" s="84">
        <v>1033492.1788652196</v>
      </c>
      <c r="AE77" s="88">
        <v>0.94696166298650197</v>
      </c>
      <c r="AF77" s="177">
        <f t="shared" si="113"/>
        <v>1673050.9832490187</v>
      </c>
      <c r="AG77" s="178">
        <f t="shared" si="114"/>
        <v>450638.20303978887</v>
      </c>
      <c r="AH77" s="179">
        <f t="shared" si="115"/>
        <v>2123689.1862888075</v>
      </c>
      <c r="AI77" s="81"/>
      <c r="AJ77" s="83">
        <v>0</v>
      </c>
      <c r="AK77" s="87">
        <v>0</v>
      </c>
      <c r="AL77" s="84">
        <v>0</v>
      </c>
      <c r="AM77" s="87">
        <v>0</v>
      </c>
      <c r="AN77" s="84">
        <v>0</v>
      </c>
      <c r="AO77" s="88">
        <v>0</v>
      </c>
      <c r="AP77" s="86">
        <v>0</v>
      </c>
      <c r="AQ77" s="87">
        <v>0</v>
      </c>
      <c r="AR77" s="84">
        <v>0</v>
      </c>
      <c r="AS77" s="87">
        <v>0</v>
      </c>
      <c r="AT77" s="84">
        <v>0</v>
      </c>
      <c r="AU77" s="88">
        <v>0</v>
      </c>
      <c r="AV77" s="177">
        <f t="shared" si="116"/>
        <v>0</v>
      </c>
      <c r="AW77" s="178">
        <f t="shared" si="117"/>
        <v>0</v>
      </c>
      <c r="AX77" s="179">
        <f t="shared" si="118"/>
        <v>0</v>
      </c>
      <c r="AY77" s="81"/>
      <c r="AZ77" s="83">
        <v>150252.42019473217</v>
      </c>
      <c r="BA77" s="87">
        <v>1.3711164056315901</v>
      </c>
      <c r="BB77" s="87">
        <v>19715.852667158124</v>
      </c>
      <c r="BC77" s="87">
        <v>1.2487872223941046</v>
      </c>
      <c r="BD77" s="84">
        <v>169968.27286189029</v>
      </c>
      <c r="BE77" s="88">
        <v>1.355711585217515</v>
      </c>
      <c r="BF77" s="86">
        <v>219320.71454400776</v>
      </c>
      <c r="BG77" s="87">
        <v>0.42247500071081545</v>
      </c>
      <c r="BH77" s="84">
        <v>147098.11100405591</v>
      </c>
      <c r="BI77" s="87">
        <v>0.75648295707922819</v>
      </c>
      <c r="BJ77" s="84">
        <v>366418.82554806367</v>
      </c>
      <c r="BK77" s="88">
        <v>0.51349152873325687</v>
      </c>
      <c r="BL77" s="177">
        <f t="shared" si="119"/>
        <v>369573.13473873993</v>
      </c>
      <c r="BM77" s="178">
        <f t="shared" si="120"/>
        <v>166813.96367121403</v>
      </c>
      <c r="BN77" s="179">
        <f t="shared" si="121"/>
        <v>536387.09840995399</v>
      </c>
      <c r="BO77" s="81"/>
      <c r="BP77" s="83">
        <v>9787.149999999996</v>
      </c>
      <c r="BQ77" s="87">
        <v>0.12820978031622929</v>
      </c>
      <c r="BR77" s="87">
        <v>694.93000000000006</v>
      </c>
      <c r="BS77" s="87">
        <v>7.2155539404007901E-2</v>
      </c>
      <c r="BT77" s="84">
        <v>10482.079999999996</v>
      </c>
      <c r="BU77" s="88">
        <v>0.12193002047273399</v>
      </c>
      <c r="BV77" s="86">
        <v>25606.170000000002</v>
      </c>
      <c r="BW77" s="87">
        <v>0.11354933549734599</v>
      </c>
      <c r="BX77" s="84">
        <v>8450.8500000000022</v>
      </c>
      <c r="BY77" s="87">
        <v>7.2074865033134067E-2</v>
      </c>
      <c r="BZ77" s="84">
        <v>34057.020000000004</v>
      </c>
      <c r="CA77" s="88">
        <v>9.9361707093634594E-2</v>
      </c>
      <c r="CB77" s="177">
        <f t="shared" si="122"/>
        <v>35393.32</v>
      </c>
      <c r="CC77" s="178">
        <f t="shared" si="123"/>
        <v>9145.7800000000025</v>
      </c>
      <c r="CD77" s="179">
        <f t="shared" si="124"/>
        <v>44539.100000000006</v>
      </c>
      <c r="CE77" s="81"/>
      <c r="CF77" s="83"/>
      <c r="CG77" s="87">
        <f t="shared" si="125"/>
        <v>0</v>
      </c>
      <c r="CH77" s="87"/>
      <c r="CI77" s="87">
        <f t="shared" si="126"/>
        <v>0</v>
      </c>
      <c r="CJ77" s="84">
        <v>0</v>
      </c>
      <c r="CK77" s="88">
        <f t="shared" si="127"/>
        <v>0</v>
      </c>
      <c r="CL77" s="86">
        <v>0</v>
      </c>
      <c r="CM77" s="87">
        <f t="shared" si="128"/>
        <v>0</v>
      </c>
      <c r="CN77" s="84">
        <v>0</v>
      </c>
      <c r="CO77" s="87">
        <f t="shared" si="129"/>
        <v>0</v>
      </c>
      <c r="CP77" s="84">
        <v>0</v>
      </c>
      <c r="CQ77" s="88">
        <f t="shared" si="130"/>
        <v>0</v>
      </c>
      <c r="CR77" s="177">
        <f t="shared" si="131"/>
        <v>0</v>
      </c>
      <c r="CS77" s="178">
        <f t="shared" si="132"/>
        <v>0</v>
      </c>
      <c r="CT77" s="179">
        <f t="shared" si="133"/>
        <v>0</v>
      </c>
      <c r="CU77" s="81"/>
      <c r="CV77" s="86">
        <f t="shared" si="134"/>
        <v>1667836.2685193338</v>
      </c>
      <c r="CW77" s="87">
        <f t="shared" si="108"/>
        <v>2.5350484617514129</v>
      </c>
      <c r="CX77" s="87">
        <f t="shared" si="135"/>
        <v>139419.03176614459</v>
      </c>
      <c r="CY77" s="87">
        <f t="shared" si="136"/>
        <v>1.4647933574925887</v>
      </c>
      <c r="CZ77" s="84">
        <f t="shared" si="137"/>
        <v>1807255.3002854784</v>
      </c>
      <c r="DA77" s="88">
        <f t="shared" si="138"/>
        <v>2.3997834262864361</v>
      </c>
      <c r="DB77" s="86">
        <f t="shared" si="139"/>
        <v>1139495.2010354935</v>
      </c>
      <c r="DC77" s="87">
        <f t="shared" si="100"/>
        <v>0.47174670429429727</v>
      </c>
      <c r="DD77" s="84">
        <f t="shared" si="140"/>
        <v>675828.49337778974</v>
      </c>
      <c r="DE77" s="87">
        <f t="shared" si="141"/>
        <v>0.65470381992411819</v>
      </c>
      <c r="DF77" s="84">
        <f t="shared" si="142"/>
        <v>1815323.6944132834</v>
      </c>
      <c r="DG77" s="88">
        <f t="shared" si="143"/>
        <v>0.52652462446150583</v>
      </c>
      <c r="DH77" s="224"/>
      <c r="DI77" s="237" t="s">
        <v>78</v>
      </c>
      <c r="DJ77" s="86">
        <f t="shared" si="144"/>
        <v>1807255.3002854784</v>
      </c>
      <c r="DK77" s="84">
        <f t="shared" si="145"/>
        <v>1815323.6944132834</v>
      </c>
      <c r="DL77" s="85">
        <f t="shared" si="146"/>
        <v>3622578.994698762</v>
      </c>
      <c r="DM77"/>
    </row>
    <row r="78" spans="1:119" s="100" customFormat="1" ht="15.6">
      <c r="A78" s="73">
        <v>63</v>
      </c>
      <c r="B78" s="73" t="s">
        <v>79</v>
      </c>
      <c r="C78" s="82"/>
      <c r="D78" s="83">
        <v>1317741.3273459389</v>
      </c>
      <c r="E78" s="87">
        <v>13.224890630824047</v>
      </c>
      <c r="F78" s="87">
        <v>-201902.40334593973</v>
      </c>
      <c r="G78" s="87">
        <v>-14.100314501427455</v>
      </c>
      <c r="H78" s="84">
        <v>1115838.9239999992</v>
      </c>
      <c r="I78" s="88">
        <v>9.7914963495963416</v>
      </c>
      <c r="J78" s="86">
        <v>535525.3876225967</v>
      </c>
      <c r="K78" s="87">
        <v>2.1654538043161318</v>
      </c>
      <c r="L78" s="84">
        <v>723715.89772655629</v>
      </c>
      <c r="M78" s="87">
        <v>3.6328566151302435</v>
      </c>
      <c r="N78" s="84">
        <v>1259241.285349153</v>
      </c>
      <c r="O78" s="88">
        <v>2.8201355496288012</v>
      </c>
      <c r="P78" s="177">
        <f t="shared" si="110"/>
        <v>1853266.7149685356</v>
      </c>
      <c r="Q78" s="178">
        <f t="shared" si="111"/>
        <v>521813.49438061658</v>
      </c>
      <c r="R78" s="179">
        <f t="shared" si="112"/>
        <v>2375080.2093491522</v>
      </c>
      <c r="S78" s="79"/>
      <c r="T78" s="83">
        <v>1063209.3843064145</v>
      </c>
      <c r="U78" s="87">
        <v>5.7536088765972968</v>
      </c>
      <c r="V78" s="87">
        <v>153777.89761857264</v>
      </c>
      <c r="W78" s="87">
        <v>5.6719496023374383</v>
      </c>
      <c r="X78" s="84">
        <v>1216987.2819249872</v>
      </c>
      <c r="Y78" s="88">
        <v>5.7431609042150953</v>
      </c>
      <c r="Z78" s="86">
        <v>3478007.1503596026</v>
      </c>
      <c r="AA78" s="87">
        <v>4.1624116929774146</v>
      </c>
      <c r="AB78" s="84">
        <v>1079908.393686004</v>
      </c>
      <c r="AC78" s="87">
        <v>4.2216573509433237</v>
      </c>
      <c r="AD78" s="84">
        <v>4557915.5440456066</v>
      </c>
      <c r="AE78" s="88">
        <v>4.1762979649063583</v>
      </c>
      <c r="AF78" s="177">
        <f t="shared" si="113"/>
        <v>4541216.5346660167</v>
      </c>
      <c r="AG78" s="178">
        <f t="shared" si="114"/>
        <v>1233686.2913045767</v>
      </c>
      <c r="AH78" s="179">
        <f t="shared" si="115"/>
        <v>5774902.8259705938</v>
      </c>
      <c r="AI78" s="81"/>
      <c r="AJ78" s="83">
        <v>-215931.2828960066</v>
      </c>
      <c r="AK78" s="87">
        <v>-3.4756431647432935</v>
      </c>
      <c r="AL78" s="84">
        <v>-20358.868084624672</v>
      </c>
      <c r="AM78" s="87">
        <v>-2.0639566184737097</v>
      </c>
      <c r="AN78" s="84">
        <v>-236290.15098063127</v>
      </c>
      <c r="AO78" s="88">
        <v>-3.2822179297499865</v>
      </c>
      <c r="AP78" s="86">
        <v>495369.42110677756</v>
      </c>
      <c r="AQ78" s="87">
        <v>4.3594950374617403</v>
      </c>
      <c r="AR78" s="84">
        <v>748809.87965673942</v>
      </c>
      <c r="AS78" s="87">
        <v>7.3419211465397867</v>
      </c>
      <c r="AT78" s="84">
        <v>1244179.3007635169</v>
      </c>
      <c r="AU78" s="88">
        <v>5.7702139437416431</v>
      </c>
      <c r="AV78" s="177">
        <f t="shared" si="116"/>
        <v>279438.13821077097</v>
      </c>
      <c r="AW78" s="178">
        <f t="shared" si="117"/>
        <v>728451.01157211477</v>
      </c>
      <c r="AX78" s="179">
        <f t="shared" si="118"/>
        <v>1007889.1497828858</v>
      </c>
      <c r="AY78" s="81"/>
      <c r="AZ78" s="83">
        <v>647628.16573486337</v>
      </c>
      <c r="BA78" s="87">
        <v>5.9098788667584996</v>
      </c>
      <c r="BB78" s="87">
        <v>84980.604519927001</v>
      </c>
      <c r="BC78" s="87">
        <v>5.3826073296128074</v>
      </c>
      <c r="BD78" s="84">
        <v>732608.77025479032</v>
      </c>
      <c r="BE78" s="88">
        <v>5.8434799656605172</v>
      </c>
      <c r="BF78" s="86">
        <v>404918.83970325632</v>
      </c>
      <c r="BG78" s="87">
        <v>0.77999056061405525</v>
      </c>
      <c r="BH78" s="84">
        <v>271578.52624245198</v>
      </c>
      <c r="BI78" s="87">
        <v>1.3966496592566313</v>
      </c>
      <c r="BJ78" s="84">
        <v>676497.36594570824</v>
      </c>
      <c r="BK78" s="88">
        <v>0.9480289832377008</v>
      </c>
      <c r="BL78" s="177">
        <f t="shared" si="119"/>
        <v>1052547.0054381196</v>
      </c>
      <c r="BM78" s="178">
        <f t="shared" si="120"/>
        <v>356559.13076237898</v>
      </c>
      <c r="BN78" s="179">
        <f t="shared" si="121"/>
        <v>1409106.1362004986</v>
      </c>
      <c r="BO78" s="81"/>
      <c r="BP78" s="83">
        <v>7962.25</v>
      </c>
      <c r="BQ78" s="87">
        <v>0.10430394173205654</v>
      </c>
      <c r="BR78" s="87">
        <v>0</v>
      </c>
      <c r="BS78" s="87">
        <v>0</v>
      </c>
      <c r="BT78" s="84">
        <v>7962.25</v>
      </c>
      <c r="BU78" s="88">
        <v>9.2618765121905824E-2</v>
      </c>
      <c r="BV78" s="86">
        <v>124473.32</v>
      </c>
      <c r="BW78" s="87">
        <v>0.55197098094515917</v>
      </c>
      <c r="BX78" s="84">
        <v>0</v>
      </c>
      <c r="BY78" s="87">
        <v>0</v>
      </c>
      <c r="BZ78" s="84">
        <v>124473.32</v>
      </c>
      <c r="CA78" s="88">
        <v>0.36315219484300881</v>
      </c>
      <c r="CB78" s="177">
        <f t="shared" si="122"/>
        <v>132435.57</v>
      </c>
      <c r="CC78" s="178">
        <f t="shared" si="123"/>
        <v>0</v>
      </c>
      <c r="CD78" s="179">
        <f t="shared" si="124"/>
        <v>132435.57</v>
      </c>
      <c r="CE78" s="81"/>
      <c r="CF78" s="83">
        <v>7123560</v>
      </c>
      <c r="CG78" s="87">
        <f t="shared" si="125"/>
        <v>56.792206135595386</v>
      </c>
      <c r="CH78" s="87">
        <v>1064440</v>
      </c>
      <c r="CI78" s="87">
        <f t="shared" si="126"/>
        <v>57.643236217914001</v>
      </c>
      <c r="CJ78" s="84">
        <v>8188000</v>
      </c>
      <c r="CK78" s="88">
        <f t="shared" si="127"/>
        <v>56.901416280976804</v>
      </c>
      <c r="CL78" s="86">
        <v>4380000</v>
      </c>
      <c r="CM78" s="87">
        <f t="shared" si="128"/>
        <v>9.2340386058709925</v>
      </c>
      <c r="CN78" s="84">
        <v>2178000</v>
      </c>
      <c r="CO78" s="87">
        <f t="shared" si="129"/>
        <v>13.316377065016692</v>
      </c>
      <c r="CP78" s="84">
        <v>6558000</v>
      </c>
      <c r="CQ78" s="88">
        <f t="shared" si="130"/>
        <v>10.280769411654047</v>
      </c>
      <c r="CR78" s="177">
        <f t="shared" si="131"/>
        <v>11503560</v>
      </c>
      <c r="CS78" s="178">
        <f t="shared" si="132"/>
        <v>3242440</v>
      </c>
      <c r="CT78" s="179">
        <f t="shared" si="133"/>
        <v>14746000</v>
      </c>
      <c r="CU78" s="81"/>
      <c r="CV78" s="86">
        <f t="shared" si="134"/>
        <v>9944169.8444912098</v>
      </c>
      <c r="CW78" s="87">
        <f t="shared" si="108"/>
        <v>15.114764526647541</v>
      </c>
      <c r="CX78" s="87">
        <f t="shared" si="135"/>
        <v>1080937.2307079353</v>
      </c>
      <c r="CY78" s="87">
        <f t="shared" si="136"/>
        <v>11.356768551249584</v>
      </c>
      <c r="CZ78" s="84">
        <f t="shared" si="137"/>
        <v>11025107.075199146</v>
      </c>
      <c r="DA78" s="88">
        <f t="shared" si="138"/>
        <v>14.639807241354823</v>
      </c>
      <c r="DB78" s="86">
        <f t="shared" si="139"/>
        <v>9418294.1187922321</v>
      </c>
      <c r="DC78" s="87">
        <f t="shared" si="100"/>
        <v>3.8991381504521181</v>
      </c>
      <c r="DD78" s="84">
        <f t="shared" si="140"/>
        <v>5002012.6973117515</v>
      </c>
      <c r="DE78" s="87">
        <f t="shared" si="141"/>
        <v>4.8456625494899104</v>
      </c>
      <c r="DF78" s="84">
        <f t="shared" si="142"/>
        <v>14420306.816103984</v>
      </c>
      <c r="DG78" s="88">
        <f t="shared" si="143"/>
        <v>4.1825304513654809</v>
      </c>
      <c r="DH78" s="224"/>
      <c r="DI78" s="237" t="s">
        <v>79</v>
      </c>
      <c r="DJ78" s="86">
        <f t="shared" si="144"/>
        <v>11025107.075199146</v>
      </c>
      <c r="DK78" s="84">
        <f t="shared" si="145"/>
        <v>14420306.816103984</v>
      </c>
      <c r="DL78" s="85">
        <f t="shared" si="146"/>
        <v>25445413.891303129</v>
      </c>
      <c r="DM78"/>
    </row>
    <row r="79" spans="1:119" s="100" customFormat="1" ht="15.6">
      <c r="A79" s="73">
        <v>64</v>
      </c>
      <c r="B79" s="73" t="s">
        <v>80</v>
      </c>
      <c r="C79" s="82"/>
      <c r="D79" s="83">
        <v>0</v>
      </c>
      <c r="E79" s="87">
        <v>0</v>
      </c>
      <c r="F79" s="87">
        <v>0</v>
      </c>
      <c r="G79" s="87">
        <v>0</v>
      </c>
      <c r="H79" s="84">
        <v>0</v>
      </c>
      <c r="I79" s="88">
        <v>0</v>
      </c>
      <c r="J79" s="86">
        <v>0</v>
      </c>
      <c r="K79" s="87">
        <v>0</v>
      </c>
      <c r="L79" s="84">
        <v>0</v>
      </c>
      <c r="M79" s="87">
        <v>0</v>
      </c>
      <c r="N79" s="84">
        <v>0</v>
      </c>
      <c r="O79" s="88">
        <v>0</v>
      </c>
      <c r="P79" s="177">
        <f t="shared" si="110"/>
        <v>0</v>
      </c>
      <c r="Q79" s="178">
        <f t="shared" si="111"/>
        <v>0</v>
      </c>
      <c r="R79" s="179">
        <f t="shared" si="112"/>
        <v>0</v>
      </c>
      <c r="S79" s="79"/>
      <c r="T79" s="83">
        <v>364431.98164755554</v>
      </c>
      <c r="U79" s="87">
        <v>1.9721412503249935</v>
      </c>
      <c r="V79" s="87">
        <v>51478.289035526643</v>
      </c>
      <c r="W79" s="87">
        <v>1.8987270963236442</v>
      </c>
      <c r="X79" s="84">
        <v>415910.27068308217</v>
      </c>
      <c r="Y79" s="88">
        <v>1.9627482075821945</v>
      </c>
      <c r="Z79" s="86">
        <v>664438.52019151463</v>
      </c>
      <c r="AA79" s="87">
        <v>0.7951871707405257</v>
      </c>
      <c r="AB79" s="84">
        <v>224367.87389428623</v>
      </c>
      <c r="AC79" s="87">
        <v>0.87711540134278165</v>
      </c>
      <c r="AD79" s="84">
        <v>888806.39408580086</v>
      </c>
      <c r="AE79" s="88">
        <v>0.81438988918201582</v>
      </c>
      <c r="AF79" s="177">
        <f t="shared" si="113"/>
        <v>1028870.5018390701</v>
      </c>
      <c r="AG79" s="178">
        <f t="shared" si="114"/>
        <v>275846.16292981285</v>
      </c>
      <c r="AH79" s="179">
        <f t="shared" si="115"/>
        <v>1304716.664768883</v>
      </c>
      <c r="AI79" s="81"/>
      <c r="AJ79" s="83">
        <v>63305.657402775927</v>
      </c>
      <c r="AK79" s="87">
        <v>1.0189717417994741</v>
      </c>
      <c r="AL79" s="84">
        <v>11625.663674944859</v>
      </c>
      <c r="AM79" s="87">
        <v>1.1785952630722687</v>
      </c>
      <c r="AN79" s="84">
        <v>74931.321077720786</v>
      </c>
      <c r="AO79" s="88">
        <v>1.0408428981083855</v>
      </c>
      <c r="AP79" s="86">
        <v>21370.494312120616</v>
      </c>
      <c r="AQ79" s="87">
        <v>0.18807088191604873</v>
      </c>
      <c r="AR79" s="84">
        <v>31069.754610158554</v>
      </c>
      <c r="AS79" s="87">
        <v>0.30463231667655533</v>
      </c>
      <c r="AT79" s="84">
        <v>52440.24892227917</v>
      </c>
      <c r="AU79" s="88">
        <v>0.24320566606350574</v>
      </c>
      <c r="AV79" s="177">
        <f t="shared" si="116"/>
        <v>84676.15171489655</v>
      </c>
      <c r="AW79" s="178">
        <f t="shared" si="117"/>
        <v>42695.418285103413</v>
      </c>
      <c r="AX79" s="179">
        <f t="shared" si="118"/>
        <v>127371.56999999996</v>
      </c>
      <c r="AY79" s="81"/>
      <c r="AZ79" s="83">
        <v>-9427.3190428868402</v>
      </c>
      <c r="BA79" s="87">
        <v>-8.6028243565546433E-2</v>
      </c>
      <c r="BB79" s="87">
        <v>-1237.0358697381162</v>
      </c>
      <c r="BC79" s="87">
        <v>-7.8352918022429455E-2</v>
      </c>
      <c r="BD79" s="84">
        <v>-10664.354912624956</v>
      </c>
      <c r="BE79" s="88">
        <v>-8.5061695694612485E-2</v>
      </c>
      <c r="BF79" s="86">
        <v>204709.36326041992</v>
      </c>
      <c r="BG79" s="87">
        <v>0.39432932073364613</v>
      </c>
      <c r="BH79" s="84">
        <v>137298.29716749664</v>
      </c>
      <c r="BI79" s="87">
        <v>0.70608535442271347</v>
      </c>
      <c r="BJ79" s="84">
        <v>342007.66042791656</v>
      </c>
      <c r="BK79" s="88">
        <v>0.47928224246922441</v>
      </c>
      <c r="BL79" s="177">
        <f t="shared" si="119"/>
        <v>195282.04421753308</v>
      </c>
      <c r="BM79" s="178">
        <f t="shared" si="120"/>
        <v>136061.26129775852</v>
      </c>
      <c r="BN79" s="179">
        <f t="shared" si="121"/>
        <v>331343.30551529163</v>
      </c>
      <c r="BO79" s="81"/>
      <c r="BP79" s="83">
        <v>0</v>
      </c>
      <c r="BQ79" s="87">
        <v>0</v>
      </c>
      <c r="BR79" s="87">
        <v>0</v>
      </c>
      <c r="BS79" s="87">
        <v>0</v>
      </c>
      <c r="BT79" s="84">
        <v>0</v>
      </c>
      <c r="BU79" s="88">
        <v>0</v>
      </c>
      <c r="BV79" s="86">
        <v>0</v>
      </c>
      <c r="BW79" s="87">
        <v>0</v>
      </c>
      <c r="BX79" s="84">
        <v>0</v>
      </c>
      <c r="BY79" s="87">
        <v>0</v>
      </c>
      <c r="BZ79" s="84">
        <v>0</v>
      </c>
      <c r="CA79" s="88">
        <v>0</v>
      </c>
      <c r="CB79" s="177">
        <f t="shared" si="122"/>
        <v>0</v>
      </c>
      <c r="CC79" s="178">
        <f t="shared" si="123"/>
        <v>0</v>
      </c>
      <c r="CD79" s="179">
        <f t="shared" si="124"/>
        <v>0</v>
      </c>
      <c r="CE79" s="81"/>
      <c r="CF79" s="83"/>
      <c r="CG79" s="87">
        <f t="shared" si="125"/>
        <v>0</v>
      </c>
      <c r="CH79" s="87"/>
      <c r="CI79" s="87">
        <f t="shared" si="126"/>
        <v>0</v>
      </c>
      <c r="CJ79" s="84">
        <v>0</v>
      </c>
      <c r="CK79" s="88">
        <f t="shared" si="127"/>
        <v>0</v>
      </c>
      <c r="CL79" s="86">
        <v>0</v>
      </c>
      <c r="CM79" s="87">
        <f t="shared" si="128"/>
        <v>0</v>
      </c>
      <c r="CN79" s="84">
        <v>0</v>
      </c>
      <c r="CO79" s="87">
        <f t="shared" si="129"/>
        <v>0</v>
      </c>
      <c r="CP79" s="84">
        <v>0</v>
      </c>
      <c r="CQ79" s="88">
        <f t="shared" si="130"/>
        <v>0</v>
      </c>
      <c r="CR79" s="177">
        <f t="shared" si="131"/>
        <v>0</v>
      </c>
      <c r="CS79" s="178">
        <f t="shared" si="132"/>
        <v>0</v>
      </c>
      <c r="CT79" s="179">
        <f t="shared" si="133"/>
        <v>0</v>
      </c>
      <c r="CU79" s="81"/>
      <c r="CV79" s="86">
        <f t="shared" si="134"/>
        <v>418310.32000744465</v>
      </c>
      <c r="CW79" s="87">
        <f t="shared" si="108"/>
        <v>0.63581596904056115</v>
      </c>
      <c r="CX79" s="87">
        <f t="shared" si="135"/>
        <v>61866.916840733385</v>
      </c>
      <c r="CY79" s="87">
        <f t="shared" si="136"/>
        <v>0.64999912629474033</v>
      </c>
      <c r="CZ79" s="84">
        <f t="shared" si="137"/>
        <v>480177.23684817803</v>
      </c>
      <c r="DA79" s="88">
        <f t="shared" si="138"/>
        <v>0.63760851855642686</v>
      </c>
      <c r="DB79" s="86">
        <f t="shared" si="139"/>
        <v>890518.37776405516</v>
      </c>
      <c r="DC79" s="87">
        <f t="shared" si="100"/>
        <v>0.36867124095120396</v>
      </c>
      <c r="DD79" s="84">
        <f t="shared" si="140"/>
        <v>392735.92567194143</v>
      </c>
      <c r="DE79" s="87">
        <f t="shared" si="141"/>
        <v>0.38046000320841861</v>
      </c>
      <c r="DF79" s="84">
        <f t="shared" si="142"/>
        <v>1283254.3034359966</v>
      </c>
      <c r="DG79" s="88">
        <f t="shared" si="143"/>
        <v>0.37220083243811009</v>
      </c>
      <c r="DH79" s="224"/>
      <c r="DI79" s="237" t="s">
        <v>80</v>
      </c>
      <c r="DJ79" s="86">
        <f t="shared" si="144"/>
        <v>480177.23684817803</v>
      </c>
      <c r="DK79" s="84">
        <f t="shared" si="145"/>
        <v>1283254.3034359966</v>
      </c>
      <c r="DL79" s="85">
        <f t="shared" si="146"/>
        <v>1763431.5402841747</v>
      </c>
      <c r="DM79"/>
    </row>
    <row r="80" spans="1:119" s="100" customFormat="1" ht="15.6">
      <c r="A80" s="73">
        <v>65</v>
      </c>
      <c r="B80" s="73" t="s">
        <v>81</v>
      </c>
      <c r="C80" s="82"/>
      <c r="D80" s="83">
        <v>0</v>
      </c>
      <c r="E80" s="87">
        <v>0</v>
      </c>
      <c r="F80" s="87">
        <v>0</v>
      </c>
      <c r="G80" s="87">
        <v>0</v>
      </c>
      <c r="H80" s="84">
        <v>0</v>
      </c>
      <c r="I80" s="88">
        <v>0</v>
      </c>
      <c r="J80" s="86">
        <v>0</v>
      </c>
      <c r="K80" s="87">
        <v>0</v>
      </c>
      <c r="L80" s="84">
        <v>0</v>
      </c>
      <c r="M80" s="87">
        <v>0</v>
      </c>
      <c r="N80" s="84">
        <v>0</v>
      </c>
      <c r="O80" s="88">
        <v>0</v>
      </c>
      <c r="P80" s="177">
        <f t="shared" si="110"/>
        <v>0</v>
      </c>
      <c r="Q80" s="178">
        <f t="shared" si="111"/>
        <v>0</v>
      </c>
      <c r="R80" s="179">
        <f t="shared" si="112"/>
        <v>0</v>
      </c>
      <c r="S80" s="79"/>
      <c r="T80" s="83">
        <v>798635.59864461212</v>
      </c>
      <c r="U80" s="87">
        <v>4.32185507140328</v>
      </c>
      <c r="V80" s="87">
        <v>232388.23261697445</v>
      </c>
      <c r="W80" s="87">
        <v>8.5714160746892318</v>
      </c>
      <c r="X80" s="84">
        <v>1031023.8312615866</v>
      </c>
      <c r="Y80" s="88">
        <v>4.8655691369670251</v>
      </c>
      <c r="Z80" s="86">
        <v>1547243.7531868359</v>
      </c>
      <c r="AA80" s="87">
        <v>1.851711400157779</v>
      </c>
      <c r="AB80" s="84">
        <v>634887.62612303544</v>
      </c>
      <c r="AC80" s="87">
        <v>2.481949422299417</v>
      </c>
      <c r="AD80" s="84">
        <v>2182131.3793098712</v>
      </c>
      <c r="AE80" s="88">
        <v>1.9994295090604541</v>
      </c>
      <c r="AF80" s="177">
        <f t="shared" si="113"/>
        <v>2345879.3518314483</v>
      </c>
      <c r="AG80" s="178">
        <f t="shared" si="114"/>
        <v>867275.85874000983</v>
      </c>
      <c r="AH80" s="179">
        <f t="shared" si="115"/>
        <v>3213155.2105714581</v>
      </c>
      <c r="AI80" s="81"/>
      <c r="AJ80" s="83">
        <v>0</v>
      </c>
      <c r="AK80" s="87">
        <v>0</v>
      </c>
      <c r="AL80" s="84">
        <v>0</v>
      </c>
      <c r="AM80" s="87">
        <v>0</v>
      </c>
      <c r="AN80" s="84">
        <v>0</v>
      </c>
      <c r="AO80" s="88">
        <v>0</v>
      </c>
      <c r="AP80" s="86">
        <v>0</v>
      </c>
      <c r="AQ80" s="87">
        <v>0</v>
      </c>
      <c r="AR80" s="84">
        <v>0</v>
      </c>
      <c r="AS80" s="87">
        <v>0</v>
      </c>
      <c r="AT80" s="84">
        <v>0</v>
      </c>
      <c r="AU80" s="88">
        <v>0</v>
      </c>
      <c r="AV80" s="177">
        <f t="shared" si="116"/>
        <v>0</v>
      </c>
      <c r="AW80" s="178">
        <f t="shared" si="117"/>
        <v>0</v>
      </c>
      <c r="AX80" s="179">
        <f t="shared" si="118"/>
        <v>0</v>
      </c>
      <c r="AY80" s="81"/>
      <c r="AZ80" s="83">
        <v>166271.72495123907</v>
      </c>
      <c r="BA80" s="87">
        <v>1.5172992859472101</v>
      </c>
      <c r="BB80" s="87">
        <v>21817.877060510786</v>
      </c>
      <c r="BC80" s="87">
        <v>1.3819278604326568</v>
      </c>
      <c r="BD80" s="84">
        <v>188089.60201174987</v>
      </c>
      <c r="BE80" s="88">
        <v>1.5002520659457443</v>
      </c>
      <c r="BF80" s="86">
        <v>-297733.39405676106</v>
      </c>
      <c r="BG80" s="87">
        <v>-0.57352045440525079</v>
      </c>
      <c r="BH80" s="84">
        <v>-199689.39066988073</v>
      </c>
      <c r="BI80" s="87">
        <v>-1.0269446678831613</v>
      </c>
      <c r="BJ80" s="84">
        <v>-497422.78472664178</v>
      </c>
      <c r="BK80" s="88">
        <v>-0.69707768364246592</v>
      </c>
      <c r="BL80" s="177">
        <f t="shared" si="119"/>
        <v>-131461.66910552199</v>
      </c>
      <c r="BM80" s="178">
        <f t="shared" si="120"/>
        <v>-177871.51360936993</v>
      </c>
      <c r="BN80" s="179">
        <f t="shared" si="121"/>
        <v>-309333.18271489191</v>
      </c>
      <c r="BO80" s="81"/>
      <c r="BP80" s="83">
        <v>273930.90999999992</v>
      </c>
      <c r="BQ80" s="87">
        <v>3.5884421709000867</v>
      </c>
      <c r="BR80" s="87">
        <v>32553.029999999992</v>
      </c>
      <c r="BS80" s="87">
        <v>3.3800259578444596</v>
      </c>
      <c r="BT80" s="84">
        <v>306483.93999999989</v>
      </c>
      <c r="BU80" s="88">
        <v>3.5650932905267063</v>
      </c>
      <c r="BV80" s="86">
        <v>881290.37</v>
      </c>
      <c r="BW80" s="87">
        <v>3.9080399721516406</v>
      </c>
      <c r="BX80" s="84">
        <v>-27371.129999999961</v>
      </c>
      <c r="BY80" s="87">
        <v>-0.23344048238394521</v>
      </c>
      <c r="BZ80" s="84">
        <v>853919.24</v>
      </c>
      <c r="CA80" s="88">
        <v>2.4913181895098</v>
      </c>
      <c r="CB80" s="177">
        <f t="shared" si="122"/>
        <v>1155221.2799999998</v>
      </c>
      <c r="CC80" s="178">
        <f t="shared" si="123"/>
        <v>5181.9000000000306</v>
      </c>
      <c r="CD80" s="179">
        <f t="shared" si="124"/>
        <v>1160403.18</v>
      </c>
      <c r="CE80" s="81"/>
      <c r="CF80" s="83"/>
      <c r="CG80" s="87">
        <f t="shared" si="125"/>
        <v>0</v>
      </c>
      <c r="CH80" s="87"/>
      <c r="CI80" s="87">
        <f t="shared" si="126"/>
        <v>0</v>
      </c>
      <c r="CJ80" s="84">
        <v>0</v>
      </c>
      <c r="CK80" s="88">
        <f t="shared" si="127"/>
        <v>0</v>
      </c>
      <c r="CL80" s="86">
        <v>0</v>
      </c>
      <c r="CM80" s="87">
        <f t="shared" si="128"/>
        <v>0</v>
      </c>
      <c r="CN80" s="84">
        <v>0</v>
      </c>
      <c r="CO80" s="87">
        <f t="shared" si="129"/>
        <v>0</v>
      </c>
      <c r="CP80" s="84">
        <v>0</v>
      </c>
      <c r="CQ80" s="88">
        <f t="shared" si="130"/>
        <v>0</v>
      </c>
      <c r="CR80" s="177">
        <f t="shared" si="131"/>
        <v>0</v>
      </c>
      <c r="CS80" s="178">
        <f t="shared" si="132"/>
        <v>0</v>
      </c>
      <c r="CT80" s="179">
        <f t="shared" si="133"/>
        <v>0</v>
      </c>
      <c r="CU80" s="81"/>
      <c r="CV80" s="86">
        <f t="shared" si="134"/>
        <v>1238838.2335958511</v>
      </c>
      <c r="CW80" s="87">
        <f t="shared" si="108"/>
        <v>1.8829875676130223</v>
      </c>
      <c r="CX80" s="87">
        <f t="shared" si="135"/>
        <v>286759.13967748522</v>
      </c>
      <c r="CY80" s="87">
        <f t="shared" si="136"/>
        <v>3.0128087799693759</v>
      </c>
      <c r="CZ80" s="84">
        <f t="shared" si="137"/>
        <v>1525597.3732733363</v>
      </c>
      <c r="DA80" s="88">
        <f t="shared" si="138"/>
        <v>2.0257809126298634</v>
      </c>
      <c r="DB80" s="86">
        <f t="shared" si="139"/>
        <v>2130800.7291300748</v>
      </c>
      <c r="DC80" s="87">
        <f t="shared" si="100"/>
        <v>0.88214344436163017</v>
      </c>
      <c r="DD80" s="84">
        <f t="shared" si="140"/>
        <v>407827.10545315477</v>
      </c>
      <c r="DE80" s="87">
        <f t="shared" si="141"/>
        <v>0.39507947123430859</v>
      </c>
      <c r="DF80" s="84">
        <f t="shared" si="142"/>
        <v>2538627.8345832294</v>
      </c>
      <c r="DG80" s="88">
        <f t="shared" si="143"/>
        <v>0.73631500066078792</v>
      </c>
      <c r="DH80" s="224"/>
      <c r="DI80" s="237" t="s">
        <v>81</v>
      </c>
      <c r="DJ80" s="86">
        <f t="shared" si="144"/>
        <v>1525597.3732733363</v>
      </c>
      <c r="DK80" s="84">
        <f t="shared" si="145"/>
        <v>2538627.8345832294</v>
      </c>
      <c r="DL80" s="85">
        <f t="shared" si="146"/>
        <v>4064225.2078565657</v>
      </c>
      <c r="DM80"/>
    </row>
    <row r="81" spans="1:119" s="100" customFormat="1" ht="15.6">
      <c r="A81" s="73">
        <v>66</v>
      </c>
      <c r="B81" s="73" t="s">
        <v>82</v>
      </c>
      <c r="C81" s="82"/>
      <c r="D81" s="83">
        <v>0</v>
      </c>
      <c r="E81" s="87">
        <v>0</v>
      </c>
      <c r="F81" s="87">
        <v>0</v>
      </c>
      <c r="G81" s="87">
        <v>0</v>
      </c>
      <c r="H81" s="84">
        <v>0</v>
      </c>
      <c r="I81" s="88">
        <v>0</v>
      </c>
      <c r="J81" s="86">
        <v>0</v>
      </c>
      <c r="K81" s="87">
        <v>0</v>
      </c>
      <c r="L81" s="84">
        <v>0</v>
      </c>
      <c r="M81" s="87">
        <v>0</v>
      </c>
      <c r="N81" s="84">
        <v>0</v>
      </c>
      <c r="O81" s="88">
        <v>0</v>
      </c>
      <c r="P81" s="177">
        <f t="shared" si="110"/>
        <v>0</v>
      </c>
      <c r="Q81" s="178">
        <f t="shared" si="111"/>
        <v>0</v>
      </c>
      <c r="R81" s="179">
        <f t="shared" si="112"/>
        <v>0</v>
      </c>
      <c r="S81" s="79"/>
      <c r="T81" s="83">
        <v>1208985.1199485655</v>
      </c>
      <c r="U81" s="87">
        <v>6.5424813028224769</v>
      </c>
      <c r="V81" s="87">
        <v>172461.11568034755</v>
      </c>
      <c r="W81" s="87">
        <v>6.3610621009275432</v>
      </c>
      <c r="X81" s="84">
        <v>1381446.2356289132</v>
      </c>
      <c r="Y81" s="88">
        <v>6.5192694529967303</v>
      </c>
      <c r="Z81" s="86">
        <v>4037560.0138103031</v>
      </c>
      <c r="AA81" s="87">
        <v>4.8320737382165619</v>
      </c>
      <c r="AB81" s="84">
        <v>1235393.8552722076</v>
      </c>
      <c r="AC81" s="87">
        <v>4.221061033242413</v>
      </c>
      <c r="AD81" s="84">
        <v>5117315.868235779</v>
      </c>
      <c r="AE81" s="88">
        <v>4.6888617482646042</v>
      </c>
      <c r="AF81" s="177">
        <f t="shared" si="113"/>
        <v>5246545.133758869</v>
      </c>
      <c r="AG81" s="178">
        <f t="shared" si="114"/>
        <v>1407854.9709525551</v>
      </c>
      <c r="AH81" s="179">
        <f t="shared" si="115"/>
        <v>6654400.1047114246</v>
      </c>
      <c r="AI81" s="81"/>
      <c r="AJ81" s="83">
        <v>0</v>
      </c>
      <c r="AK81" s="87">
        <v>0</v>
      </c>
      <c r="AL81" s="84">
        <v>0</v>
      </c>
      <c r="AM81" s="87">
        <v>0</v>
      </c>
      <c r="AN81" s="84">
        <v>0</v>
      </c>
      <c r="AO81" s="88">
        <v>0</v>
      </c>
      <c r="AP81" s="86">
        <v>0</v>
      </c>
      <c r="AQ81" s="87">
        <v>0</v>
      </c>
      <c r="AR81" s="84">
        <v>0</v>
      </c>
      <c r="AS81" s="87">
        <v>0</v>
      </c>
      <c r="AT81" s="84">
        <v>0</v>
      </c>
      <c r="AU81" s="88">
        <v>0</v>
      </c>
      <c r="AV81" s="177">
        <f t="shared" si="116"/>
        <v>0</v>
      </c>
      <c r="AW81" s="178">
        <f t="shared" si="117"/>
        <v>0</v>
      </c>
      <c r="AX81" s="179">
        <f t="shared" si="118"/>
        <v>0</v>
      </c>
      <c r="AY81" s="81"/>
      <c r="AZ81" s="83">
        <v>229517.70532727285</v>
      </c>
      <c r="BA81" s="87">
        <v>2.0944454056000223</v>
      </c>
      <c r="BB81" s="87">
        <v>30116.90099149149</v>
      </c>
      <c r="BC81" s="87">
        <v>1.9075817704263676</v>
      </c>
      <c r="BD81" s="84">
        <v>259634.60631876433</v>
      </c>
      <c r="BE81" s="88">
        <v>2.0709138110484346</v>
      </c>
      <c r="BF81" s="86">
        <v>1004486.8619734187</v>
      </c>
      <c r="BG81" s="87">
        <v>1.9349316301861348</v>
      </c>
      <c r="BH81" s="84">
        <v>673707.99986625696</v>
      </c>
      <c r="BI81" s="87">
        <v>3.4646850083119412</v>
      </c>
      <c r="BJ81" s="84">
        <v>1678194.8618396758</v>
      </c>
      <c r="BK81" s="88">
        <v>2.3517864941284699</v>
      </c>
      <c r="BL81" s="177">
        <f t="shared" si="119"/>
        <v>1234004.5673006915</v>
      </c>
      <c r="BM81" s="178">
        <f t="shared" si="120"/>
        <v>703824.90085774846</v>
      </c>
      <c r="BN81" s="179">
        <f t="shared" si="121"/>
        <v>1937829.46815844</v>
      </c>
      <c r="BO81" s="81"/>
      <c r="BP81" s="83">
        <v>0</v>
      </c>
      <c r="BQ81" s="87">
        <v>0</v>
      </c>
      <c r="BR81" s="87">
        <v>0</v>
      </c>
      <c r="BS81" s="87">
        <v>0</v>
      </c>
      <c r="BT81" s="84">
        <v>0</v>
      </c>
      <c r="BU81" s="88">
        <v>0</v>
      </c>
      <c r="BV81" s="86">
        <v>0</v>
      </c>
      <c r="BW81" s="87">
        <v>0</v>
      </c>
      <c r="BX81" s="84">
        <v>0</v>
      </c>
      <c r="BY81" s="87">
        <v>0</v>
      </c>
      <c r="BZ81" s="84">
        <v>0</v>
      </c>
      <c r="CA81" s="88">
        <v>0</v>
      </c>
      <c r="CB81" s="177">
        <f t="shared" si="122"/>
        <v>0</v>
      </c>
      <c r="CC81" s="178">
        <f t="shared" si="123"/>
        <v>0</v>
      </c>
      <c r="CD81" s="179">
        <f t="shared" si="124"/>
        <v>0</v>
      </c>
      <c r="CE81" s="81"/>
      <c r="CF81" s="83"/>
      <c r="CG81" s="87">
        <f t="shared" si="125"/>
        <v>0</v>
      </c>
      <c r="CH81" s="87"/>
      <c r="CI81" s="87">
        <f t="shared" si="126"/>
        <v>0</v>
      </c>
      <c r="CJ81" s="84">
        <v>0</v>
      </c>
      <c r="CK81" s="88">
        <f t="shared" si="127"/>
        <v>0</v>
      </c>
      <c r="CL81" s="86">
        <v>0</v>
      </c>
      <c r="CM81" s="87">
        <f t="shared" si="128"/>
        <v>0</v>
      </c>
      <c r="CN81" s="84">
        <v>0</v>
      </c>
      <c r="CO81" s="87">
        <f t="shared" si="129"/>
        <v>0</v>
      </c>
      <c r="CP81" s="84">
        <v>0</v>
      </c>
      <c r="CQ81" s="88">
        <f t="shared" si="130"/>
        <v>0</v>
      </c>
      <c r="CR81" s="177">
        <f t="shared" si="131"/>
        <v>0</v>
      </c>
      <c r="CS81" s="178">
        <f t="shared" si="132"/>
        <v>0</v>
      </c>
      <c r="CT81" s="179">
        <f t="shared" si="133"/>
        <v>0</v>
      </c>
      <c r="CU81" s="81"/>
      <c r="CV81" s="86">
        <f t="shared" si="134"/>
        <v>1438502.8252758384</v>
      </c>
      <c r="CW81" s="87">
        <f t="shared" si="108"/>
        <v>2.1864702448748212</v>
      </c>
      <c r="CX81" s="87">
        <f t="shared" si="135"/>
        <v>202578.01667183902</v>
      </c>
      <c r="CY81" s="87">
        <f t="shared" si="136"/>
        <v>2.1283674792166321</v>
      </c>
      <c r="CZ81" s="84">
        <f t="shared" si="137"/>
        <v>1641080.8419476773</v>
      </c>
      <c r="DA81" s="88">
        <f t="shared" si="138"/>
        <v>2.1791268810112951</v>
      </c>
      <c r="DB81" s="86">
        <f t="shared" si="139"/>
        <v>5042046.8757837219</v>
      </c>
      <c r="DC81" s="87">
        <f t="shared" si="100"/>
        <v>2.0873883403693601</v>
      </c>
      <c r="DD81" s="84">
        <f t="shared" si="140"/>
        <v>1909101.8551384646</v>
      </c>
      <c r="DE81" s="87">
        <f t="shared" si="141"/>
        <v>1.8494282046860639</v>
      </c>
      <c r="DF81" s="84">
        <f t="shared" si="142"/>
        <v>6951148.7309221867</v>
      </c>
      <c r="DG81" s="88">
        <f t="shared" si="143"/>
        <v>2.0161423477193039</v>
      </c>
      <c r="DH81" s="224"/>
      <c r="DI81" s="237" t="s">
        <v>82</v>
      </c>
      <c r="DJ81" s="86">
        <f t="shared" si="144"/>
        <v>1641080.8419476773</v>
      </c>
      <c r="DK81" s="84">
        <f t="shared" si="145"/>
        <v>6951148.7309221867</v>
      </c>
      <c r="DL81" s="85">
        <f t="shared" si="146"/>
        <v>8592229.5728698634</v>
      </c>
      <c r="DM81"/>
    </row>
    <row r="82" spans="1:119" s="100" customFormat="1" ht="15.6">
      <c r="A82" s="73">
        <v>67</v>
      </c>
      <c r="B82" s="73" t="s">
        <v>83</v>
      </c>
      <c r="C82" s="82"/>
      <c r="D82" s="83">
        <v>0</v>
      </c>
      <c r="E82" s="87">
        <v>0</v>
      </c>
      <c r="F82" s="87">
        <v>0</v>
      </c>
      <c r="G82" s="87">
        <v>0</v>
      </c>
      <c r="H82" s="84">
        <v>0</v>
      </c>
      <c r="I82" s="88">
        <v>0</v>
      </c>
      <c r="J82" s="86">
        <v>0</v>
      </c>
      <c r="K82" s="87">
        <v>0</v>
      </c>
      <c r="L82" s="84">
        <v>0</v>
      </c>
      <c r="M82" s="87">
        <v>0</v>
      </c>
      <c r="N82" s="84">
        <v>0</v>
      </c>
      <c r="O82" s="88">
        <v>0</v>
      </c>
      <c r="P82" s="177">
        <f t="shared" si="110"/>
        <v>0</v>
      </c>
      <c r="Q82" s="178">
        <f t="shared" si="111"/>
        <v>0</v>
      </c>
      <c r="R82" s="179">
        <f t="shared" si="112"/>
        <v>0</v>
      </c>
      <c r="S82" s="79"/>
      <c r="T82" s="83">
        <v>0</v>
      </c>
      <c r="U82" s="87">
        <v>0</v>
      </c>
      <c r="V82" s="87">
        <v>0</v>
      </c>
      <c r="W82" s="87">
        <v>0</v>
      </c>
      <c r="X82" s="84">
        <v>0</v>
      </c>
      <c r="Y82" s="88">
        <v>0</v>
      </c>
      <c r="Z82" s="86">
        <v>0</v>
      </c>
      <c r="AA82" s="87">
        <v>0</v>
      </c>
      <c r="AB82" s="84">
        <v>0</v>
      </c>
      <c r="AC82" s="87">
        <v>0</v>
      </c>
      <c r="AD82" s="84">
        <v>0</v>
      </c>
      <c r="AE82" s="88">
        <v>0</v>
      </c>
      <c r="AF82" s="177">
        <f t="shared" si="113"/>
        <v>0</v>
      </c>
      <c r="AG82" s="178">
        <f t="shared" si="114"/>
        <v>0</v>
      </c>
      <c r="AH82" s="179">
        <f t="shared" si="115"/>
        <v>0</v>
      </c>
      <c r="AI82" s="81"/>
      <c r="AJ82" s="83">
        <v>0</v>
      </c>
      <c r="AK82" s="87">
        <v>0</v>
      </c>
      <c r="AL82" s="84">
        <v>0</v>
      </c>
      <c r="AM82" s="87">
        <v>0</v>
      </c>
      <c r="AN82" s="84">
        <v>0</v>
      </c>
      <c r="AO82" s="88">
        <v>0</v>
      </c>
      <c r="AP82" s="86">
        <v>0</v>
      </c>
      <c r="AQ82" s="87">
        <v>0</v>
      </c>
      <c r="AR82" s="84">
        <v>0</v>
      </c>
      <c r="AS82" s="87">
        <v>0</v>
      </c>
      <c r="AT82" s="84">
        <v>0</v>
      </c>
      <c r="AU82" s="88">
        <v>0</v>
      </c>
      <c r="AV82" s="177">
        <f t="shared" si="116"/>
        <v>0</v>
      </c>
      <c r="AW82" s="178">
        <f t="shared" si="117"/>
        <v>0</v>
      </c>
      <c r="AX82" s="179">
        <f t="shared" si="118"/>
        <v>0</v>
      </c>
      <c r="AY82" s="81"/>
      <c r="AZ82" s="83">
        <v>0</v>
      </c>
      <c r="BA82" s="87">
        <v>0</v>
      </c>
      <c r="BB82" s="87">
        <v>0</v>
      </c>
      <c r="BC82" s="87">
        <v>0</v>
      </c>
      <c r="BD82" s="84">
        <v>0</v>
      </c>
      <c r="BE82" s="88">
        <v>0</v>
      </c>
      <c r="BF82" s="86">
        <v>0</v>
      </c>
      <c r="BG82" s="87">
        <v>0</v>
      </c>
      <c r="BH82" s="84">
        <v>0</v>
      </c>
      <c r="BI82" s="87">
        <v>0</v>
      </c>
      <c r="BJ82" s="84">
        <v>0</v>
      </c>
      <c r="BK82" s="88">
        <v>0</v>
      </c>
      <c r="BL82" s="177">
        <f t="shared" si="119"/>
        <v>0</v>
      </c>
      <c r="BM82" s="178">
        <f t="shared" si="120"/>
        <v>0</v>
      </c>
      <c r="BN82" s="179">
        <f t="shared" si="121"/>
        <v>0</v>
      </c>
      <c r="BO82" s="81"/>
      <c r="BP82" s="83">
        <v>56788.170000000013</v>
      </c>
      <c r="BQ82" s="87">
        <v>0.7439140914628557</v>
      </c>
      <c r="BR82" s="87">
        <v>9182.5999999999985</v>
      </c>
      <c r="BS82" s="87">
        <v>0.95344201017547492</v>
      </c>
      <c r="BT82" s="84">
        <v>65970.770000000019</v>
      </c>
      <c r="BU82" s="88">
        <v>0.76738751628512958</v>
      </c>
      <c r="BV82" s="86">
        <v>67197.460000000006</v>
      </c>
      <c r="BW82" s="87">
        <v>0.29798392067652008</v>
      </c>
      <c r="BX82" s="84">
        <v>0</v>
      </c>
      <c r="BY82" s="87">
        <v>0</v>
      </c>
      <c r="BZ82" s="84">
        <v>67197.460000000006</v>
      </c>
      <c r="CA82" s="88">
        <v>0.19604928258421395</v>
      </c>
      <c r="CB82" s="177">
        <f t="shared" si="122"/>
        <v>123985.63000000002</v>
      </c>
      <c r="CC82" s="178">
        <f t="shared" si="123"/>
        <v>9182.5999999999985</v>
      </c>
      <c r="CD82" s="179">
        <f t="shared" si="124"/>
        <v>133168.23000000001</v>
      </c>
      <c r="CE82" s="81"/>
      <c r="CF82" s="83"/>
      <c r="CG82" s="87">
        <f t="shared" si="125"/>
        <v>0</v>
      </c>
      <c r="CH82" s="87"/>
      <c r="CI82" s="87">
        <f t="shared" si="126"/>
        <v>0</v>
      </c>
      <c r="CJ82" s="84">
        <v>0</v>
      </c>
      <c r="CK82" s="88">
        <f t="shared" si="127"/>
        <v>0</v>
      </c>
      <c r="CL82" s="86">
        <v>0</v>
      </c>
      <c r="CM82" s="87">
        <f t="shared" si="128"/>
        <v>0</v>
      </c>
      <c r="CN82" s="84">
        <v>0</v>
      </c>
      <c r="CO82" s="87">
        <f t="shared" si="129"/>
        <v>0</v>
      </c>
      <c r="CP82" s="84">
        <v>0</v>
      </c>
      <c r="CQ82" s="88">
        <f t="shared" si="130"/>
        <v>0</v>
      </c>
      <c r="CR82" s="177">
        <f t="shared" si="131"/>
        <v>0</v>
      </c>
      <c r="CS82" s="178">
        <f t="shared" si="132"/>
        <v>0</v>
      </c>
      <c r="CT82" s="179">
        <f t="shared" si="133"/>
        <v>0</v>
      </c>
      <c r="CU82" s="81"/>
      <c r="CV82" s="86">
        <f t="shared" si="134"/>
        <v>56788.170000000013</v>
      </c>
      <c r="CW82" s="87">
        <f t="shared" si="108"/>
        <v>8.6315884671330945E-2</v>
      </c>
      <c r="CX82" s="87">
        <f t="shared" si="135"/>
        <v>9182.5999999999985</v>
      </c>
      <c r="CY82" s="87">
        <f t="shared" si="136"/>
        <v>9.6476150451775572E-2</v>
      </c>
      <c r="CZ82" s="84">
        <f t="shared" si="137"/>
        <v>65970.770000000019</v>
      </c>
      <c r="DA82" s="88">
        <f t="shared" si="138"/>
        <v>8.7599997875422789E-2</v>
      </c>
      <c r="DB82" s="86">
        <f t="shared" si="139"/>
        <v>67197.460000000006</v>
      </c>
      <c r="DC82" s="87">
        <f t="shared" si="100"/>
        <v>2.7819494336738731E-2</v>
      </c>
      <c r="DD82" s="84">
        <f t="shared" si="140"/>
        <v>0</v>
      </c>
      <c r="DE82" s="87">
        <f t="shared" si="141"/>
        <v>0</v>
      </c>
      <c r="DF82" s="84">
        <f t="shared" si="142"/>
        <v>67197.460000000006</v>
      </c>
      <c r="DG82" s="88">
        <f t="shared" si="143"/>
        <v>1.9490252620044338E-2</v>
      </c>
      <c r="DH82" s="224"/>
      <c r="DI82" s="237" t="s">
        <v>83</v>
      </c>
      <c r="DJ82" s="86">
        <f t="shared" si="144"/>
        <v>65970.770000000019</v>
      </c>
      <c r="DK82" s="84">
        <f t="shared" si="145"/>
        <v>67197.460000000006</v>
      </c>
      <c r="DL82" s="85">
        <f t="shared" si="146"/>
        <v>133168.23000000004</v>
      </c>
      <c r="DM82"/>
    </row>
    <row r="83" spans="1:119" s="100" customFormat="1" ht="15.6">
      <c r="A83" s="73">
        <v>68</v>
      </c>
      <c r="B83" s="73" t="s">
        <v>84</v>
      </c>
      <c r="C83" s="82"/>
      <c r="D83" s="83">
        <v>5396481.8520057872</v>
      </c>
      <c r="E83" s="87">
        <v>54.159250228377751</v>
      </c>
      <c r="F83" s="87">
        <v>0</v>
      </c>
      <c r="G83" s="87">
        <v>0</v>
      </c>
      <c r="H83" s="84">
        <v>5396481.8520057872</v>
      </c>
      <c r="I83" s="88">
        <v>47.354175605526386</v>
      </c>
      <c r="J83" s="86">
        <v>1991348.8964123959</v>
      </c>
      <c r="K83" s="87">
        <v>8.0522308430611549</v>
      </c>
      <c r="L83" s="84">
        <v>1851151.7391071692</v>
      </c>
      <c r="M83" s="87">
        <v>9.2922773455036758</v>
      </c>
      <c r="N83" s="84">
        <v>3842500.6355195651</v>
      </c>
      <c r="O83" s="88">
        <v>8.6054775742961436</v>
      </c>
      <c r="P83" s="177">
        <f t="shared" si="110"/>
        <v>7387830.7484181831</v>
      </c>
      <c r="Q83" s="178">
        <f t="shared" si="111"/>
        <v>1851151.7391071692</v>
      </c>
      <c r="R83" s="179">
        <f t="shared" si="112"/>
        <v>9238982.4875253513</v>
      </c>
      <c r="S83" s="79"/>
      <c r="T83" s="83">
        <v>24.625820000000004</v>
      </c>
      <c r="U83" s="87">
        <v>1.332638129768927E-4</v>
      </c>
      <c r="V83" s="87">
        <v>3.2148999999999983</v>
      </c>
      <c r="W83" s="87">
        <v>1.1857848922986126E-4</v>
      </c>
      <c r="X83" s="84">
        <v>27.840720000000005</v>
      </c>
      <c r="Y83" s="88">
        <v>1.3138488546592296E-4</v>
      </c>
      <c r="Z83" s="86">
        <v>107.56082000000004</v>
      </c>
      <c r="AA83" s="87">
        <v>1.2872670915238017E-4</v>
      </c>
      <c r="AB83" s="84">
        <v>31.979720000000015</v>
      </c>
      <c r="AC83" s="87">
        <v>1.2501747445289722E-4</v>
      </c>
      <c r="AD83" s="84">
        <v>139.54054000000005</v>
      </c>
      <c r="AE83" s="88">
        <v>1.2785732153050691E-4</v>
      </c>
      <c r="AF83" s="177">
        <f t="shared" si="113"/>
        <v>132.18664000000004</v>
      </c>
      <c r="AG83" s="178">
        <f t="shared" si="114"/>
        <v>35.194620000000015</v>
      </c>
      <c r="AH83" s="179">
        <f t="shared" si="115"/>
        <v>167.38126000000005</v>
      </c>
      <c r="AI83" s="81"/>
      <c r="AJ83" s="83">
        <v>690237.01035733288</v>
      </c>
      <c r="AK83" s="87">
        <v>11.110097225961866</v>
      </c>
      <c r="AL83" s="84">
        <v>124961.8574037553</v>
      </c>
      <c r="AM83" s="87">
        <v>12.668477027955728</v>
      </c>
      <c r="AN83" s="84">
        <v>815198.86776108819</v>
      </c>
      <c r="AO83" s="88">
        <v>11.323621949425458</v>
      </c>
      <c r="AP83" s="86">
        <v>98131.422609597343</v>
      </c>
      <c r="AQ83" s="87">
        <v>0.86360488083778353</v>
      </c>
      <c r="AR83" s="84">
        <v>145861.69716375793</v>
      </c>
      <c r="AS83" s="87">
        <v>1.4301428279334247</v>
      </c>
      <c r="AT83" s="84">
        <v>243993.11977335525</v>
      </c>
      <c r="AU83" s="88">
        <v>1.1315832862910165</v>
      </c>
      <c r="AV83" s="177">
        <f t="shared" si="116"/>
        <v>788368.43296693021</v>
      </c>
      <c r="AW83" s="178">
        <f t="shared" si="117"/>
        <v>270823.55456751323</v>
      </c>
      <c r="AX83" s="179">
        <f t="shared" si="118"/>
        <v>1059191.9875344434</v>
      </c>
      <c r="AY83" s="81"/>
      <c r="AZ83" s="83">
        <v>10772.457480819299</v>
      </c>
      <c r="BA83" s="87">
        <v>9.8303196459513242E-2</v>
      </c>
      <c r="BB83" s="87">
        <v>1413.5425191806992</v>
      </c>
      <c r="BC83" s="87">
        <v>8.9532715934931548E-2</v>
      </c>
      <c r="BD83" s="84">
        <v>12185.999999999998</v>
      </c>
      <c r="BE83" s="88">
        <v>9.7198736559997431E-2</v>
      </c>
      <c r="BF83" s="86">
        <v>22317.609228337005</v>
      </c>
      <c r="BG83" s="87">
        <v>4.2990157104897987E-2</v>
      </c>
      <c r="BH83" s="84">
        <v>14968.390771662996</v>
      </c>
      <c r="BI83" s="87">
        <v>7.69780960229519E-2</v>
      </c>
      <c r="BJ83" s="84">
        <v>37286</v>
      </c>
      <c r="BK83" s="88">
        <v>5.22518053260798E-2</v>
      </c>
      <c r="BL83" s="177">
        <f t="shared" si="119"/>
        <v>33090.066709156308</v>
      </c>
      <c r="BM83" s="178">
        <f t="shared" si="120"/>
        <v>16381.933290843695</v>
      </c>
      <c r="BN83" s="179">
        <f t="shared" si="121"/>
        <v>49472</v>
      </c>
      <c r="BO83" s="81"/>
      <c r="BP83" s="83">
        <v>509771.23000000004</v>
      </c>
      <c r="BQ83" s="87">
        <v>6.6779049477972681</v>
      </c>
      <c r="BR83" s="87">
        <v>58251.429999999993</v>
      </c>
      <c r="BS83" s="87">
        <v>6.0483262381891798</v>
      </c>
      <c r="BT83" s="84">
        <v>568022.66</v>
      </c>
      <c r="BU83" s="88">
        <v>6.6073732086357717</v>
      </c>
      <c r="BV83" s="86">
        <v>832795.04</v>
      </c>
      <c r="BW83" s="87">
        <v>3.6929897519810915</v>
      </c>
      <c r="BX83" s="84">
        <v>171992.27999999994</v>
      </c>
      <c r="BY83" s="87">
        <v>1.4668726066302202</v>
      </c>
      <c r="BZ83" s="84">
        <v>1004787.32</v>
      </c>
      <c r="CA83" s="88">
        <v>2.9314773688724989</v>
      </c>
      <c r="CB83" s="177">
        <f t="shared" si="122"/>
        <v>1342566.27</v>
      </c>
      <c r="CC83" s="178">
        <f t="shared" si="123"/>
        <v>230243.70999999993</v>
      </c>
      <c r="CD83" s="179">
        <f t="shared" si="124"/>
        <v>1572809.98</v>
      </c>
      <c r="CE83" s="81"/>
      <c r="CF83" s="83"/>
      <c r="CG83" s="87">
        <f t="shared" si="125"/>
        <v>0</v>
      </c>
      <c r="CH83" s="87"/>
      <c r="CI83" s="87">
        <f t="shared" si="126"/>
        <v>0</v>
      </c>
      <c r="CJ83" s="84">
        <v>0</v>
      </c>
      <c r="CK83" s="88">
        <f t="shared" si="127"/>
        <v>0</v>
      </c>
      <c r="CL83" s="86">
        <v>0</v>
      </c>
      <c r="CM83" s="87">
        <f t="shared" si="128"/>
        <v>0</v>
      </c>
      <c r="CN83" s="84">
        <v>0</v>
      </c>
      <c r="CO83" s="87">
        <f t="shared" si="129"/>
        <v>0</v>
      </c>
      <c r="CP83" s="84">
        <v>0</v>
      </c>
      <c r="CQ83" s="88">
        <f t="shared" si="130"/>
        <v>0</v>
      </c>
      <c r="CR83" s="177">
        <f t="shared" si="131"/>
        <v>0</v>
      </c>
      <c r="CS83" s="178">
        <f t="shared" si="132"/>
        <v>0</v>
      </c>
      <c r="CT83" s="179">
        <f t="shared" si="133"/>
        <v>0</v>
      </c>
      <c r="CU83" s="81"/>
      <c r="CV83" s="86">
        <f t="shared" si="134"/>
        <v>6607287.1756639397</v>
      </c>
      <c r="CW83" s="87">
        <f t="shared" si="108"/>
        <v>10.042828248294891</v>
      </c>
      <c r="CX83" s="87">
        <f t="shared" si="135"/>
        <v>184630.044822936</v>
      </c>
      <c r="CY83" s="87">
        <f t="shared" si="136"/>
        <v>1.9397987478770331</v>
      </c>
      <c r="CZ83" s="84">
        <f t="shared" si="137"/>
        <v>6791917.2204868756</v>
      </c>
      <c r="DA83" s="88">
        <f t="shared" si="138"/>
        <v>9.018720474002313</v>
      </c>
      <c r="DB83" s="86">
        <f t="shared" si="139"/>
        <v>2944700.5290703303</v>
      </c>
      <c r="DC83" s="87">
        <f t="shared" si="100"/>
        <v>1.219094883822448</v>
      </c>
      <c r="DD83" s="84">
        <f t="shared" si="140"/>
        <v>2184006.0867625899</v>
      </c>
      <c r="DE83" s="87">
        <f t="shared" si="141"/>
        <v>2.1157396318028394</v>
      </c>
      <c r="DF83" s="84">
        <f t="shared" si="142"/>
        <v>5128706.6158329202</v>
      </c>
      <c r="DG83" s="88">
        <f t="shared" si="143"/>
        <v>1.4875530646050654</v>
      </c>
      <c r="DH83" s="224"/>
      <c r="DI83" s="237" t="s">
        <v>84</v>
      </c>
      <c r="DJ83" s="86">
        <f t="shared" si="144"/>
        <v>6791917.2204868756</v>
      </c>
      <c r="DK83" s="84">
        <f t="shared" si="145"/>
        <v>5128706.6158329202</v>
      </c>
      <c r="DL83" s="85">
        <f t="shared" si="146"/>
        <v>11920623.836319797</v>
      </c>
      <c r="DM83"/>
    </row>
    <row r="84" spans="1:119" s="100" customFormat="1" ht="15.6">
      <c r="A84" s="73">
        <v>69</v>
      </c>
      <c r="B84" s="73" t="s">
        <v>85</v>
      </c>
      <c r="C84" s="82"/>
      <c r="D84" s="83">
        <v>0</v>
      </c>
      <c r="E84" s="87">
        <v>0</v>
      </c>
      <c r="F84" s="87">
        <v>0</v>
      </c>
      <c r="G84" s="87">
        <v>0</v>
      </c>
      <c r="H84" s="84">
        <v>0</v>
      </c>
      <c r="I84" s="88">
        <v>0</v>
      </c>
      <c r="J84" s="86">
        <v>0</v>
      </c>
      <c r="K84" s="87">
        <v>0</v>
      </c>
      <c r="L84" s="84">
        <v>0</v>
      </c>
      <c r="M84" s="87">
        <v>0</v>
      </c>
      <c r="N84" s="84">
        <v>0</v>
      </c>
      <c r="O84" s="88">
        <v>0</v>
      </c>
      <c r="P84" s="177">
        <f t="shared" si="110"/>
        <v>0</v>
      </c>
      <c r="Q84" s="178">
        <f t="shared" si="111"/>
        <v>0</v>
      </c>
      <c r="R84" s="179">
        <f t="shared" si="112"/>
        <v>0</v>
      </c>
      <c r="S84" s="79"/>
      <c r="T84" s="83">
        <v>1587973.9700970314</v>
      </c>
      <c r="U84" s="87">
        <v>8.5933977493210207</v>
      </c>
      <c r="V84" s="87">
        <v>202633.71829591208</v>
      </c>
      <c r="W84" s="87">
        <v>7.4739494797843049</v>
      </c>
      <c r="X84" s="84">
        <v>1790607.6883929435</v>
      </c>
      <c r="Y84" s="88">
        <v>8.45016889124663</v>
      </c>
      <c r="Z84" s="86">
        <v>3072827.9798158398</v>
      </c>
      <c r="AA84" s="87">
        <v>3.6775010978258567</v>
      </c>
      <c r="AB84" s="84">
        <v>909805.35450233379</v>
      </c>
      <c r="AC84" s="87">
        <v>3.5566780341918118</v>
      </c>
      <c r="AD84" s="84">
        <v>3982633.3343181736</v>
      </c>
      <c r="AE84" s="88">
        <v>3.6491820281334255</v>
      </c>
      <c r="AF84" s="177">
        <f t="shared" si="113"/>
        <v>4660801.9499128712</v>
      </c>
      <c r="AG84" s="178">
        <f t="shared" si="114"/>
        <v>1112439.0727982458</v>
      </c>
      <c r="AH84" s="179">
        <f t="shared" si="115"/>
        <v>5773241.0227111168</v>
      </c>
      <c r="AI84" s="81"/>
      <c r="AJ84" s="83">
        <v>2036282.3873221995</v>
      </c>
      <c r="AK84" s="87">
        <v>32.776126117826379</v>
      </c>
      <c r="AL84" s="84">
        <v>383445.69794085022</v>
      </c>
      <c r="AM84" s="87">
        <v>38.873245938853429</v>
      </c>
      <c r="AN84" s="84">
        <v>2419728.0852630497</v>
      </c>
      <c r="AO84" s="88">
        <v>33.611535959537299</v>
      </c>
      <c r="AP84" s="86">
        <v>693537.60299498413</v>
      </c>
      <c r="AQ84" s="87">
        <v>6.1034727008271066</v>
      </c>
      <c r="AR84" s="84">
        <v>995002.83174196701</v>
      </c>
      <c r="AS84" s="87">
        <v>9.7557905280070489</v>
      </c>
      <c r="AT84" s="84">
        <v>1688540.4347369513</v>
      </c>
      <c r="AU84" s="88">
        <v>7.8310574328889642</v>
      </c>
      <c r="AV84" s="177">
        <f t="shared" si="116"/>
        <v>2729819.9903171835</v>
      </c>
      <c r="AW84" s="178">
        <f t="shared" si="117"/>
        <v>1378448.5296828172</v>
      </c>
      <c r="AX84" s="179">
        <f t="shared" si="118"/>
        <v>4108268.5200000005</v>
      </c>
      <c r="AY84" s="81"/>
      <c r="AZ84" s="83">
        <v>345129.69624378317</v>
      </c>
      <c r="BA84" s="87">
        <v>3.149453353078763</v>
      </c>
      <c r="BB84" s="87">
        <v>45287.298756216842</v>
      </c>
      <c r="BC84" s="87">
        <v>2.868463311136106</v>
      </c>
      <c r="BD84" s="84">
        <v>390416.995</v>
      </c>
      <c r="BE84" s="88">
        <v>3.1140684921673101</v>
      </c>
      <c r="BF84" s="86">
        <v>1150897.1433220708</v>
      </c>
      <c r="BG84" s="87">
        <v>2.2169600917723797</v>
      </c>
      <c r="BH84" s="84">
        <v>771905.18047792977</v>
      </c>
      <c r="BI84" s="87">
        <v>3.9696846514678827</v>
      </c>
      <c r="BJ84" s="84">
        <v>1922802.3238000006</v>
      </c>
      <c r="BK84" s="88">
        <v>2.6945741753937531</v>
      </c>
      <c r="BL84" s="177">
        <f t="shared" si="119"/>
        <v>1496026.8395658541</v>
      </c>
      <c r="BM84" s="178">
        <f t="shared" si="120"/>
        <v>817192.47923414665</v>
      </c>
      <c r="BN84" s="179">
        <f t="shared" si="121"/>
        <v>2313219.3188000005</v>
      </c>
      <c r="BO84" s="81"/>
      <c r="BP84" s="83">
        <v>7933129.3099999977</v>
      </c>
      <c r="BQ84" s="87">
        <v>103.92246630074536</v>
      </c>
      <c r="BR84" s="87">
        <v>1068061.2200000002</v>
      </c>
      <c r="BS84" s="87">
        <v>110.89826809261761</v>
      </c>
      <c r="BT84" s="84">
        <v>9001190.5299999975</v>
      </c>
      <c r="BU84" s="88">
        <v>104.70396577796386</v>
      </c>
      <c r="BV84" s="86">
        <v>5824139.799999998</v>
      </c>
      <c r="BW84" s="87">
        <v>25.826869232440668</v>
      </c>
      <c r="BX84" s="84">
        <v>3666424.1600000011</v>
      </c>
      <c r="BY84" s="87">
        <v>31.269875395519023</v>
      </c>
      <c r="BZ84" s="84">
        <v>9490563.959999999</v>
      </c>
      <c r="CA84" s="88">
        <v>27.688818233272453</v>
      </c>
      <c r="CB84" s="177">
        <f t="shared" si="122"/>
        <v>13757269.109999996</v>
      </c>
      <c r="CC84" s="178">
        <f t="shared" si="123"/>
        <v>4734485.3800000008</v>
      </c>
      <c r="CD84" s="179">
        <f t="shared" si="124"/>
        <v>18491754.489999995</v>
      </c>
      <c r="CE84" s="81"/>
      <c r="CF84" s="83"/>
      <c r="CG84" s="87">
        <f t="shared" si="125"/>
        <v>0</v>
      </c>
      <c r="CH84" s="87"/>
      <c r="CI84" s="87">
        <f t="shared" si="126"/>
        <v>0</v>
      </c>
      <c r="CJ84" s="84">
        <v>0</v>
      </c>
      <c r="CK84" s="88">
        <f t="shared" si="127"/>
        <v>0</v>
      </c>
      <c r="CL84" s="86">
        <v>0</v>
      </c>
      <c r="CM84" s="87">
        <f t="shared" si="128"/>
        <v>0</v>
      </c>
      <c r="CN84" s="84">
        <v>0</v>
      </c>
      <c r="CO84" s="87">
        <f t="shared" si="129"/>
        <v>0</v>
      </c>
      <c r="CP84" s="84">
        <v>0</v>
      </c>
      <c r="CQ84" s="88">
        <f t="shared" si="130"/>
        <v>0</v>
      </c>
      <c r="CR84" s="177">
        <f t="shared" si="131"/>
        <v>0</v>
      </c>
      <c r="CS84" s="178">
        <f t="shared" si="132"/>
        <v>0</v>
      </c>
      <c r="CT84" s="179">
        <f t="shared" si="133"/>
        <v>0</v>
      </c>
      <c r="CU84" s="81"/>
      <c r="CV84" s="86">
        <f t="shared" si="134"/>
        <v>11902515.363663012</v>
      </c>
      <c r="CW84" s="87">
        <f t="shared" si="108"/>
        <v>18.091376133949748</v>
      </c>
      <c r="CX84" s="87">
        <f t="shared" si="135"/>
        <v>1699427.9349929793</v>
      </c>
      <c r="CY84" s="87">
        <f t="shared" si="136"/>
        <v>17.854884797152547</v>
      </c>
      <c r="CZ84" s="84">
        <f t="shared" si="137"/>
        <v>13601943.298655991</v>
      </c>
      <c r="DA84" s="88">
        <f t="shared" si="138"/>
        <v>18.061486989827245</v>
      </c>
      <c r="DB84" s="86">
        <f t="shared" si="139"/>
        <v>10741402.526132893</v>
      </c>
      <c r="DC84" s="87">
        <f t="shared" si="100"/>
        <v>4.4469000278341637</v>
      </c>
      <c r="DD84" s="84">
        <f t="shared" si="140"/>
        <v>6343137.5267222319</v>
      </c>
      <c r="DE84" s="87">
        <f t="shared" si="141"/>
        <v>6.1448672403452518</v>
      </c>
      <c r="DF84" s="84">
        <f t="shared" si="142"/>
        <v>17084540.052855127</v>
      </c>
      <c r="DG84" s="88">
        <f t="shared" si="143"/>
        <v>4.955276606101064</v>
      </c>
      <c r="DH84" s="224"/>
      <c r="DI84" s="237" t="s">
        <v>85</v>
      </c>
      <c r="DJ84" s="86">
        <f t="shared" si="144"/>
        <v>13601943.298655991</v>
      </c>
      <c r="DK84" s="84">
        <f t="shared" si="145"/>
        <v>17084540.052855127</v>
      </c>
      <c r="DL84" s="85">
        <f t="shared" si="146"/>
        <v>30686483.351511117</v>
      </c>
      <c r="DM84"/>
    </row>
    <row r="85" spans="1:119" s="100" customFormat="1" ht="15.6">
      <c r="A85" s="73">
        <v>70</v>
      </c>
      <c r="B85" s="73" t="s">
        <v>86</v>
      </c>
      <c r="C85" s="82"/>
      <c r="D85" s="83">
        <v>17468.211707999999</v>
      </c>
      <c r="E85" s="87">
        <v>0.17531148531227103</v>
      </c>
      <c r="F85" s="87">
        <v>0</v>
      </c>
      <c r="G85" s="87">
        <v>0</v>
      </c>
      <c r="H85" s="84">
        <v>17468.211707999999</v>
      </c>
      <c r="I85" s="88">
        <v>0.153283711021411</v>
      </c>
      <c r="J85" s="86">
        <v>49073.285476000005</v>
      </c>
      <c r="K85" s="87">
        <v>0.1984330438488662</v>
      </c>
      <c r="L85" s="84">
        <v>0</v>
      </c>
      <c r="M85" s="87">
        <v>0</v>
      </c>
      <c r="N85" s="84">
        <v>49073.285476000005</v>
      </c>
      <c r="O85" s="88">
        <v>0.10990214386878022</v>
      </c>
      <c r="P85" s="177">
        <f t="shared" si="110"/>
        <v>66541.497184000007</v>
      </c>
      <c r="Q85" s="178">
        <f t="shared" si="111"/>
        <v>0</v>
      </c>
      <c r="R85" s="179">
        <f t="shared" si="112"/>
        <v>66541.497184000007</v>
      </c>
      <c r="S85" s="79"/>
      <c r="T85" s="83">
        <v>63839.934813307111</v>
      </c>
      <c r="U85" s="87">
        <v>0.34547288713300023</v>
      </c>
      <c r="V85" s="87">
        <v>9177.0171867910976</v>
      </c>
      <c r="W85" s="87">
        <v>0.33848543769515704</v>
      </c>
      <c r="X85" s="84">
        <v>73016.952000098216</v>
      </c>
      <c r="Y85" s="88">
        <v>0.34457887136552851</v>
      </c>
      <c r="Z85" s="86">
        <v>42203.569149477713</v>
      </c>
      <c r="AA85" s="87">
        <v>5.0508415342103007E-2</v>
      </c>
      <c r="AB85" s="84">
        <v>18847.694413440076</v>
      </c>
      <c r="AC85" s="87">
        <v>7.3680793791448373E-2</v>
      </c>
      <c r="AD85" s="84">
        <v>61051.263562917789</v>
      </c>
      <c r="AE85" s="88">
        <v>5.5939664811442601E-2</v>
      </c>
      <c r="AF85" s="177">
        <f t="shared" si="113"/>
        <v>106043.50396278483</v>
      </c>
      <c r="AG85" s="178">
        <f t="shared" si="114"/>
        <v>28024.711600231174</v>
      </c>
      <c r="AH85" s="179">
        <f t="shared" si="115"/>
        <v>134068.21556301601</v>
      </c>
      <c r="AI85" s="81"/>
      <c r="AJ85" s="83">
        <v>0</v>
      </c>
      <c r="AK85" s="87">
        <v>0</v>
      </c>
      <c r="AL85" s="84">
        <v>0</v>
      </c>
      <c r="AM85" s="87">
        <v>0</v>
      </c>
      <c r="AN85" s="84">
        <v>0</v>
      </c>
      <c r="AO85" s="88">
        <v>0</v>
      </c>
      <c r="AP85" s="86">
        <v>0</v>
      </c>
      <c r="AQ85" s="87">
        <v>0</v>
      </c>
      <c r="AR85" s="84">
        <v>0</v>
      </c>
      <c r="AS85" s="87">
        <v>0</v>
      </c>
      <c r="AT85" s="84">
        <v>0</v>
      </c>
      <c r="AU85" s="88">
        <v>0</v>
      </c>
      <c r="AV85" s="177">
        <f t="shared" si="116"/>
        <v>0</v>
      </c>
      <c r="AW85" s="178">
        <f t="shared" si="117"/>
        <v>0</v>
      </c>
      <c r="AX85" s="179">
        <f t="shared" si="118"/>
        <v>0</v>
      </c>
      <c r="AY85" s="81"/>
      <c r="AZ85" s="83">
        <v>0</v>
      </c>
      <c r="BA85" s="87">
        <v>0</v>
      </c>
      <c r="BB85" s="87">
        <v>0</v>
      </c>
      <c r="BC85" s="87">
        <v>0</v>
      </c>
      <c r="BD85" s="84">
        <v>0</v>
      </c>
      <c r="BE85" s="88">
        <v>0</v>
      </c>
      <c r="BF85" s="86">
        <v>0</v>
      </c>
      <c r="BG85" s="87">
        <v>0</v>
      </c>
      <c r="BH85" s="84">
        <v>0</v>
      </c>
      <c r="BI85" s="87">
        <v>0</v>
      </c>
      <c r="BJ85" s="84">
        <v>0</v>
      </c>
      <c r="BK85" s="88">
        <v>0</v>
      </c>
      <c r="BL85" s="177">
        <f t="shared" si="119"/>
        <v>0</v>
      </c>
      <c r="BM85" s="178">
        <f t="shared" si="120"/>
        <v>0</v>
      </c>
      <c r="BN85" s="179">
        <f t="shared" si="121"/>
        <v>0</v>
      </c>
      <c r="BO85" s="81"/>
      <c r="BP85" s="83">
        <v>0</v>
      </c>
      <c r="BQ85" s="87">
        <v>0</v>
      </c>
      <c r="BR85" s="87">
        <v>0</v>
      </c>
      <c r="BS85" s="87">
        <v>0</v>
      </c>
      <c r="BT85" s="84">
        <v>0</v>
      </c>
      <c r="BU85" s="88">
        <v>0</v>
      </c>
      <c r="BV85" s="86">
        <v>0</v>
      </c>
      <c r="BW85" s="87">
        <v>0</v>
      </c>
      <c r="BX85" s="84">
        <v>0</v>
      </c>
      <c r="BY85" s="87">
        <v>0</v>
      </c>
      <c r="BZ85" s="84">
        <v>0</v>
      </c>
      <c r="CA85" s="88">
        <v>0</v>
      </c>
      <c r="CB85" s="177">
        <f t="shared" si="122"/>
        <v>0</v>
      </c>
      <c r="CC85" s="178">
        <f t="shared" si="123"/>
        <v>0</v>
      </c>
      <c r="CD85" s="179">
        <f t="shared" si="124"/>
        <v>0</v>
      </c>
      <c r="CE85" s="81"/>
      <c r="CF85" s="83"/>
      <c r="CG85" s="87">
        <f t="shared" si="125"/>
        <v>0</v>
      </c>
      <c r="CH85" s="87"/>
      <c r="CI85" s="87">
        <f t="shared" si="126"/>
        <v>0</v>
      </c>
      <c r="CJ85" s="84">
        <v>0</v>
      </c>
      <c r="CK85" s="88">
        <f t="shared" si="127"/>
        <v>0</v>
      </c>
      <c r="CL85" s="86">
        <v>0</v>
      </c>
      <c r="CM85" s="87">
        <f t="shared" si="128"/>
        <v>0</v>
      </c>
      <c r="CN85" s="84">
        <v>0</v>
      </c>
      <c r="CO85" s="87">
        <f t="shared" si="129"/>
        <v>0</v>
      </c>
      <c r="CP85" s="84">
        <v>0</v>
      </c>
      <c r="CQ85" s="88">
        <f t="shared" si="130"/>
        <v>0</v>
      </c>
      <c r="CR85" s="177">
        <f t="shared" si="131"/>
        <v>0</v>
      </c>
      <c r="CS85" s="178">
        <f t="shared" si="132"/>
        <v>0</v>
      </c>
      <c r="CT85" s="179">
        <f t="shared" si="133"/>
        <v>0</v>
      </c>
      <c r="CU85" s="81"/>
      <c r="CV85" s="86">
        <f t="shared" si="134"/>
        <v>81308.146521307106</v>
      </c>
      <c r="CW85" s="87">
        <f t="shared" si="108"/>
        <v>0.12358532768308647</v>
      </c>
      <c r="CX85" s="87">
        <f t="shared" si="135"/>
        <v>9177.0171867910976</v>
      </c>
      <c r="CY85" s="87">
        <f t="shared" si="136"/>
        <v>9.641749513333786E-2</v>
      </c>
      <c r="CZ85" s="84">
        <f t="shared" si="137"/>
        <v>90485.163708098204</v>
      </c>
      <c r="DA85" s="88">
        <f t="shared" si="138"/>
        <v>0.12015169973894019</v>
      </c>
      <c r="DB85" s="86">
        <f t="shared" si="139"/>
        <v>91276.854625477717</v>
      </c>
      <c r="DC85" s="87">
        <f t="shared" si="100"/>
        <v>3.7788272656865324E-2</v>
      </c>
      <c r="DD85" s="84">
        <f t="shared" si="140"/>
        <v>18847.694413440076</v>
      </c>
      <c r="DE85" s="87">
        <f t="shared" si="141"/>
        <v>1.8258563600312396E-2</v>
      </c>
      <c r="DF85" s="84">
        <f t="shared" si="142"/>
        <v>110124.54903891779</v>
      </c>
      <c r="DG85" s="88">
        <f t="shared" si="143"/>
        <v>3.1941018015219154E-2</v>
      </c>
      <c r="DH85" s="224"/>
      <c r="DI85" s="237" t="s">
        <v>86</v>
      </c>
      <c r="DJ85" s="86">
        <f t="shared" si="144"/>
        <v>90485.163708098204</v>
      </c>
      <c r="DK85" s="84">
        <f t="shared" si="145"/>
        <v>110124.54903891779</v>
      </c>
      <c r="DL85" s="85">
        <f t="shared" si="146"/>
        <v>200609.71274701599</v>
      </c>
      <c r="DM85"/>
    </row>
    <row r="86" spans="1:119" s="100" customFormat="1" ht="15.6">
      <c r="A86" s="73">
        <v>71</v>
      </c>
      <c r="B86" s="73" t="s">
        <v>87</v>
      </c>
      <c r="C86" s="82"/>
      <c r="D86" s="83">
        <v>8891.9358069999998</v>
      </c>
      <c r="E86" s="87">
        <v>8.9239728696018705E-2</v>
      </c>
      <c r="F86" s="87">
        <v>0</v>
      </c>
      <c r="G86" s="87">
        <v>0</v>
      </c>
      <c r="H86" s="84">
        <v>8891.9358069999998</v>
      </c>
      <c r="I86" s="88">
        <v>7.8026814733239733E-2</v>
      </c>
      <c r="J86" s="86">
        <v>11465.969278</v>
      </c>
      <c r="K86" s="87">
        <v>4.6363865032510596E-2</v>
      </c>
      <c r="L86" s="84">
        <v>0</v>
      </c>
      <c r="M86" s="87">
        <v>0</v>
      </c>
      <c r="N86" s="84">
        <v>11465.969278</v>
      </c>
      <c r="O86" s="88">
        <v>2.5678627240111263E-2</v>
      </c>
      <c r="P86" s="177">
        <f t="shared" si="110"/>
        <v>20357.905084999999</v>
      </c>
      <c r="Q86" s="178">
        <f t="shared" si="111"/>
        <v>0</v>
      </c>
      <c r="R86" s="179">
        <f t="shared" si="112"/>
        <v>20357.905084999999</v>
      </c>
      <c r="S86" s="79"/>
      <c r="T86" s="83">
        <v>12274.167184334618</v>
      </c>
      <c r="U86" s="87">
        <v>6.6422247872366572E-2</v>
      </c>
      <c r="V86" s="87">
        <v>1764.4166387949824</v>
      </c>
      <c r="W86" s="87">
        <v>6.5078807863491531E-2</v>
      </c>
      <c r="X86" s="84">
        <v>14038.5838231296</v>
      </c>
      <c r="Y86" s="88">
        <v>6.6250360181261153E-2</v>
      </c>
      <c r="Z86" s="86">
        <v>8114.2574006566629</v>
      </c>
      <c r="AA86" s="87">
        <v>9.7109863275668413E-3</v>
      </c>
      <c r="AB86" s="84">
        <v>3623.7466868714828</v>
      </c>
      <c r="AC86" s="87">
        <v>1.4166217179191261E-2</v>
      </c>
      <c r="AD86" s="84">
        <v>11738.004087528145</v>
      </c>
      <c r="AE86" s="88">
        <v>1.0755223985413056E-2</v>
      </c>
      <c r="AF86" s="177">
        <f t="shared" si="113"/>
        <v>20388.42458499128</v>
      </c>
      <c r="AG86" s="178">
        <f t="shared" si="114"/>
        <v>5388.1633256664654</v>
      </c>
      <c r="AH86" s="179">
        <f t="shared" si="115"/>
        <v>25776.587910657745</v>
      </c>
      <c r="AI86" s="81"/>
      <c r="AJ86" s="83">
        <v>0</v>
      </c>
      <c r="AK86" s="87">
        <v>0</v>
      </c>
      <c r="AL86" s="84">
        <v>0</v>
      </c>
      <c r="AM86" s="87">
        <v>0</v>
      </c>
      <c r="AN86" s="84">
        <v>0</v>
      </c>
      <c r="AO86" s="88">
        <v>0</v>
      </c>
      <c r="AP86" s="86">
        <v>0</v>
      </c>
      <c r="AQ86" s="87">
        <v>0</v>
      </c>
      <c r="AR86" s="84">
        <v>0</v>
      </c>
      <c r="AS86" s="87">
        <v>0</v>
      </c>
      <c r="AT86" s="84">
        <v>0</v>
      </c>
      <c r="AU86" s="88">
        <v>0</v>
      </c>
      <c r="AV86" s="177">
        <f t="shared" si="116"/>
        <v>0</v>
      </c>
      <c r="AW86" s="178">
        <f t="shared" si="117"/>
        <v>0</v>
      </c>
      <c r="AX86" s="179">
        <f t="shared" si="118"/>
        <v>0</v>
      </c>
      <c r="AY86" s="81"/>
      <c r="AZ86" s="83">
        <v>0</v>
      </c>
      <c r="BA86" s="87">
        <v>0</v>
      </c>
      <c r="BB86" s="87">
        <v>0</v>
      </c>
      <c r="BC86" s="87">
        <v>0</v>
      </c>
      <c r="BD86" s="84">
        <v>0</v>
      </c>
      <c r="BE86" s="88">
        <v>0</v>
      </c>
      <c r="BF86" s="86">
        <v>0</v>
      </c>
      <c r="BG86" s="87">
        <v>0</v>
      </c>
      <c r="BH86" s="84">
        <v>0</v>
      </c>
      <c r="BI86" s="87">
        <v>0</v>
      </c>
      <c r="BJ86" s="84">
        <v>0</v>
      </c>
      <c r="BK86" s="88">
        <v>0</v>
      </c>
      <c r="BL86" s="177">
        <f t="shared" si="119"/>
        <v>0</v>
      </c>
      <c r="BM86" s="178">
        <f t="shared" si="120"/>
        <v>0</v>
      </c>
      <c r="BN86" s="179">
        <f t="shared" si="121"/>
        <v>0</v>
      </c>
      <c r="BO86" s="81"/>
      <c r="BP86" s="83">
        <v>0</v>
      </c>
      <c r="BQ86" s="87">
        <v>0</v>
      </c>
      <c r="BR86" s="87">
        <v>0</v>
      </c>
      <c r="BS86" s="87">
        <v>0</v>
      </c>
      <c r="BT86" s="84">
        <v>0</v>
      </c>
      <c r="BU86" s="88">
        <v>0</v>
      </c>
      <c r="BV86" s="86">
        <v>0</v>
      </c>
      <c r="BW86" s="87">
        <v>0</v>
      </c>
      <c r="BX86" s="84">
        <v>0</v>
      </c>
      <c r="BY86" s="87">
        <v>0</v>
      </c>
      <c r="BZ86" s="84">
        <v>0</v>
      </c>
      <c r="CA86" s="88">
        <v>0</v>
      </c>
      <c r="CB86" s="177">
        <f t="shared" si="122"/>
        <v>0</v>
      </c>
      <c r="CC86" s="178">
        <f t="shared" si="123"/>
        <v>0</v>
      </c>
      <c r="CD86" s="179">
        <f t="shared" si="124"/>
        <v>0</v>
      </c>
      <c r="CE86" s="81"/>
      <c r="CF86" s="83"/>
      <c r="CG86" s="87">
        <f t="shared" si="125"/>
        <v>0</v>
      </c>
      <c r="CH86" s="87"/>
      <c r="CI86" s="87">
        <f t="shared" si="126"/>
        <v>0</v>
      </c>
      <c r="CJ86" s="84">
        <v>0</v>
      </c>
      <c r="CK86" s="88">
        <f t="shared" si="127"/>
        <v>0</v>
      </c>
      <c r="CL86" s="86">
        <v>0</v>
      </c>
      <c r="CM86" s="87">
        <f t="shared" si="128"/>
        <v>0</v>
      </c>
      <c r="CN86" s="84">
        <v>0</v>
      </c>
      <c r="CO86" s="87">
        <f t="shared" si="129"/>
        <v>0</v>
      </c>
      <c r="CP86" s="84">
        <v>0</v>
      </c>
      <c r="CQ86" s="88">
        <f t="shared" si="130"/>
        <v>0</v>
      </c>
      <c r="CR86" s="177">
        <f t="shared" si="131"/>
        <v>0</v>
      </c>
      <c r="CS86" s="178">
        <f t="shared" si="132"/>
        <v>0</v>
      </c>
      <c r="CT86" s="179">
        <f t="shared" si="133"/>
        <v>0</v>
      </c>
      <c r="CU86" s="81"/>
      <c r="CV86" s="86">
        <f t="shared" si="134"/>
        <v>21166.102991334617</v>
      </c>
      <c r="CW86" s="87">
        <f t="shared" si="108"/>
        <v>3.2171681262867798E-2</v>
      </c>
      <c r="CX86" s="87">
        <f t="shared" si="135"/>
        <v>1764.4166387949824</v>
      </c>
      <c r="CY86" s="87">
        <f t="shared" si="136"/>
        <v>1.8537682693790528E-2</v>
      </c>
      <c r="CZ86" s="84">
        <f t="shared" si="137"/>
        <v>22930.519630129598</v>
      </c>
      <c r="DA86" s="88">
        <f t="shared" si="138"/>
        <v>3.0448537600541763E-2</v>
      </c>
      <c r="DB86" s="86">
        <f t="shared" si="139"/>
        <v>19580.226678656662</v>
      </c>
      <c r="DC86" s="87">
        <f t="shared" si="100"/>
        <v>8.1061398034828931E-3</v>
      </c>
      <c r="DD86" s="84">
        <f t="shared" si="140"/>
        <v>3623.7466868714828</v>
      </c>
      <c r="DE86" s="87">
        <f t="shared" si="141"/>
        <v>3.510477616110075E-3</v>
      </c>
      <c r="DF86" s="84">
        <f t="shared" si="142"/>
        <v>23203.973365528145</v>
      </c>
      <c r="DG86" s="88">
        <f t="shared" si="143"/>
        <v>6.7301844843975344E-3</v>
      </c>
      <c r="DH86" s="224"/>
      <c r="DI86" s="237" t="s">
        <v>87</v>
      </c>
      <c r="DJ86" s="86">
        <f t="shared" si="144"/>
        <v>22930.519630129598</v>
      </c>
      <c r="DK86" s="84">
        <f t="shared" si="145"/>
        <v>23203.973365528145</v>
      </c>
      <c r="DL86" s="85">
        <f t="shared" si="146"/>
        <v>46134.49299565774</v>
      </c>
      <c r="DM86"/>
    </row>
    <row r="87" spans="1:119" s="100" customFormat="1" ht="15.6">
      <c r="A87" s="73">
        <v>72</v>
      </c>
      <c r="B87" s="73" t="s">
        <v>88</v>
      </c>
      <c r="C87" s="82"/>
      <c r="D87" s="83">
        <v>131683.59127924033</v>
      </c>
      <c r="E87" s="87">
        <v>1.3215803863795057</v>
      </c>
      <c r="F87" s="87">
        <v>5562.6387207596699</v>
      </c>
      <c r="G87" s="87">
        <v>0.3884795530944668</v>
      </c>
      <c r="H87" s="84">
        <v>137246.22999999998</v>
      </c>
      <c r="I87" s="88">
        <v>1.2043368725868724</v>
      </c>
      <c r="J87" s="86">
        <v>13495.369082062018</v>
      </c>
      <c r="K87" s="87">
        <v>5.4569958763554242E-2</v>
      </c>
      <c r="L87" s="84">
        <v>14212.290917937982</v>
      </c>
      <c r="M87" s="87">
        <v>7.1341827973626259E-2</v>
      </c>
      <c r="N87" s="84">
        <v>27707.66</v>
      </c>
      <c r="O87" s="88">
        <v>6.2052727997527535E-2</v>
      </c>
      <c r="P87" s="177">
        <f t="shared" si="110"/>
        <v>145178.96036130234</v>
      </c>
      <c r="Q87" s="178">
        <f t="shared" si="111"/>
        <v>19774.929638697653</v>
      </c>
      <c r="R87" s="179">
        <f t="shared" si="112"/>
        <v>164953.88999999998</v>
      </c>
      <c r="S87" s="79"/>
      <c r="T87" s="83">
        <v>17464.811073043849</v>
      </c>
      <c r="U87" s="87">
        <v>9.4511667693294277E-2</v>
      </c>
      <c r="V87" s="87">
        <v>2510.573857101972</v>
      </c>
      <c r="W87" s="87">
        <v>9.2600098004646358E-2</v>
      </c>
      <c r="X87" s="84">
        <v>19975.384930145821</v>
      </c>
      <c r="Y87" s="88">
        <v>9.4267090117817767E-2</v>
      </c>
      <c r="Z87" s="86">
        <v>11545.709812506422</v>
      </c>
      <c r="AA87" s="87">
        <v>1.3817682209863177E-2</v>
      </c>
      <c r="AB87" s="84">
        <v>5156.1992200621862</v>
      </c>
      <c r="AC87" s="87">
        <v>2.0156993377933662E-2</v>
      </c>
      <c r="AD87" s="84">
        <v>16701.909032568608</v>
      </c>
      <c r="AE87" s="88">
        <v>1.5303519345348682E-2</v>
      </c>
      <c r="AF87" s="177">
        <f t="shared" si="113"/>
        <v>29010.520885550271</v>
      </c>
      <c r="AG87" s="178">
        <f t="shared" si="114"/>
        <v>7666.7730771641582</v>
      </c>
      <c r="AH87" s="179">
        <f t="shared" si="115"/>
        <v>36677.29396271443</v>
      </c>
      <c r="AI87" s="81"/>
      <c r="AJ87" s="83">
        <v>6823.3598777059087</v>
      </c>
      <c r="AK87" s="87">
        <v>0.10982921882121958</v>
      </c>
      <c r="AL87" s="84">
        <v>2622.2504488308023</v>
      </c>
      <c r="AM87" s="87">
        <v>0.26584047534781047</v>
      </c>
      <c r="AN87" s="84">
        <v>9445.610326536711</v>
      </c>
      <c r="AO87" s="88">
        <v>0.13120543299213389</v>
      </c>
      <c r="AP87" s="86">
        <v>1524.6469472506315</v>
      </c>
      <c r="AQ87" s="87">
        <v>1.3417644523898896E-2</v>
      </c>
      <c r="AR87" s="84">
        <v>1795.5827262126149</v>
      </c>
      <c r="AS87" s="87">
        <v>1.7605305627090773E-2</v>
      </c>
      <c r="AT87" s="84">
        <v>3320.2296734632464</v>
      </c>
      <c r="AU87" s="88">
        <v>1.5398452254016289E-2</v>
      </c>
      <c r="AV87" s="177">
        <f t="shared" si="116"/>
        <v>8348.0068249565411</v>
      </c>
      <c r="AW87" s="178">
        <f t="shared" si="117"/>
        <v>4417.8331750434172</v>
      </c>
      <c r="AX87" s="179">
        <f t="shared" si="118"/>
        <v>12765.839999999958</v>
      </c>
      <c r="AY87" s="81"/>
      <c r="AZ87" s="83">
        <v>-151574.42091607815</v>
      </c>
      <c r="BA87" s="87">
        <v>-1.383180217149202</v>
      </c>
      <c r="BB87" s="87">
        <v>-19889.323226994387</v>
      </c>
      <c r="BC87" s="87">
        <v>-1.2597747166832016</v>
      </c>
      <c r="BD87" s="84">
        <v>-171463.74414307254</v>
      </c>
      <c r="BE87" s="88">
        <v>-1.3676398569303556</v>
      </c>
      <c r="BF87" s="86">
        <v>-13164.636348655496</v>
      </c>
      <c r="BG87" s="87">
        <v>-2.5358889434221089E-2</v>
      </c>
      <c r="BH87" s="84">
        <v>-8829.5040574199338</v>
      </c>
      <c r="BI87" s="87">
        <v>-4.5407580650141083E-2</v>
      </c>
      <c r="BJ87" s="84">
        <v>-21994.140406075428</v>
      </c>
      <c r="BK87" s="88">
        <v>-3.0822119369541354E-2</v>
      </c>
      <c r="BL87" s="177">
        <f t="shared" si="119"/>
        <v>-164739.05726473365</v>
      </c>
      <c r="BM87" s="178">
        <f t="shared" si="120"/>
        <v>-28718.827284414321</v>
      </c>
      <c r="BN87" s="179">
        <f t="shared" si="121"/>
        <v>-193457.88454914797</v>
      </c>
      <c r="BO87" s="81"/>
      <c r="BP87" s="83">
        <v>0</v>
      </c>
      <c r="BQ87" s="87">
        <v>0</v>
      </c>
      <c r="BR87" s="87">
        <v>0</v>
      </c>
      <c r="BS87" s="87">
        <v>0</v>
      </c>
      <c r="BT87" s="84">
        <v>0</v>
      </c>
      <c r="BU87" s="88">
        <v>0</v>
      </c>
      <c r="BV87" s="86">
        <v>0</v>
      </c>
      <c r="BW87" s="87">
        <v>0</v>
      </c>
      <c r="BX87" s="84">
        <v>0</v>
      </c>
      <c r="BY87" s="87">
        <v>0</v>
      </c>
      <c r="BZ87" s="84">
        <v>0</v>
      </c>
      <c r="CA87" s="88">
        <v>0</v>
      </c>
      <c r="CB87" s="177">
        <f t="shared" si="122"/>
        <v>0</v>
      </c>
      <c r="CC87" s="178">
        <f t="shared" si="123"/>
        <v>0</v>
      </c>
      <c r="CD87" s="179">
        <f t="shared" si="124"/>
        <v>0</v>
      </c>
      <c r="CE87" s="81"/>
      <c r="CF87" s="83"/>
      <c r="CG87" s="87">
        <f t="shared" si="125"/>
        <v>0</v>
      </c>
      <c r="CH87" s="87"/>
      <c r="CI87" s="87">
        <f t="shared" si="126"/>
        <v>0</v>
      </c>
      <c r="CJ87" s="84">
        <v>0</v>
      </c>
      <c r="CK87" s="88">
        <f t="shared" si="127"/>
        <v>0</v>
      </c>
      <c r="CL87" s="86">
        <v>0</v>
      </c>
      <c r="CM87" s="87">
        <f t="shared" si="128"/>
        <v>0</v>
      </c>
      <c r="CN87" s="84">
        <v>0</v>
      </c>
      <c r="CO87" s="87">
        <f t="shared" si="129"/>
        <v>0</v>
      </c>
      <c r="CP87" s="84">
        <v>0</v>
      </c>
      <c r="CQ87" s="88">
        <f t="shared" si="130"/>
        <v>0</v>
      </c>
      <c r="CR87" s="177">
        <f t="shared" si="131"/>
        <v>0</v>
      </c>
      <c r="CS87" s="178">
        <f t="shared" si="132"/>
        <v>0</v>
      </c>
      <c r="CT87" s="179">
        <f t="shared" si="133"/>
        <v>0</v>
      </c>
      <c r="CU87" s="81"/>
      <c r="CV87" s="86">
        <f t="shared" si="134"/>
        <v>4397.3413139119511</v>
      </c>
      <c r="CW87" s="87">
        <f t="shared" si="108"/>
        <v>6.6837935737690223E-3</v>
      </c>
      <c r="CX87" s="87">
        <f t="shared" si="135"/>
        <v>-9193.8602003019441</v>
      </c>
      <c r="CY87" s="87">
        <f t="shared" si="136"/>
        <v>-9.6594454720549949E-2</v>
      </c>
      <c r="CZ87" s="84">
        <f t="shared" si="137"/>
        <v>-4796.518886389993</v>
      </c>
      <c r="DA87" s="88">
        <f t="shared" si="138"/>
        <v>-6.3691092927547844E-3</v>
      </c>
      <c r="DB87" s="86">
        <f t="shared" si="139"/>
        <v>13401.089493163576</v>
      </c>
      <c r="DC87" s="87">
        <f t="shared" si="100"/>
        <v>5.5480003747342974E-3</v>
      </c>
      <c r="DD87" s="84">
        <f t="shared" si="140"/>
        <v>12334.56880679285</v>
      </c>
      <c r="DE87" s="87">
        <f t="shared" si="141"/>
        <v>1.1949021673476458E-2</v>
      </c>
      <c r="DF87" s="84">
        <f t="shared" si="142"/>
        <v>25735.658299956427</v>
      </c>
      <c r="DG87" s="88">
        <f t="shared" si="143"/>
        <v>7.4644857351645662E-3</v>
      </c>
      <c r="DH87" s="224"/>
      <c r="DI87" s="237" t="s">
        <v>88</v>
      </c>
      <c r="DJ87" s="86">
        <f t="shared" si="144"/>
        <v>-4796.518886389993</v>
      </c>
      <c r="DK87" s="84">
        <f t="shared" si="145"/>
        <v>25735.658299956427</v>
      </c>
      <c r="DL87" s="85">
        <f t="shared" si="146"/>
        <v>20939.139413566434</v>
      </c>
      <c r="DM87"/>
    </row>
    <row r="88" spans="1:119" s="100" customFormat="1" ht="15.6">
      <c r="A88" s="73">
        <v>73</v>
      </c>
      <c r="B88" s="73" t="s">
        <v>89</v>
      </c>
      <c r="C88" s="82"/>
      <c r="D88" s="83">
        <v>0</v>
      </c>
      <c r="E88" s="87">
        <v>0</v>
      </c>
      <c r="F88" s="87">
        <v>0</v>
      </c>
      <c r="G88" s="87">
        <v>0</v>
      </c>
      <c r="H88" s="84">
        <v>0</v>
      </c>
      <c r="I88" s="88">
        <v>0</v>
      </c>
      <c r="J88" s="86">
        <v>0</v>
      </c>
      <c r="K88" s="87">
        <v>0</v>
      </c>
      <c r="L88" s="84">
        <v>0</v>
      </c>
      <c r="M88" s="87">
        <v>0</v>
      </c>
      <c r="N88" s="84">
        <v>0</v>
      </c>
      <c r="O88" s="88">
        <v>0</v>
      </c>
      <c r="P88" s="177">
        <f t="shared" si="110"/>
        <v>0</v>
      </c>
      <c r="Q88" s="178">
        <f t="shared" si="111"/>
        <v>0</v>
      </c>
      <c r="R88" s="179">
        <f t="shared" si="112"/>
        <v>0</v>
      </c>
      <c r="S88" s="79"/>
      <c r="T88" s="83">
        <v>111440.51999999999</v>
      </c>
      <c r="U88" s="87">
        <v>0.60306575031116394</v>
      </c>
      <c r="V88" s="87">
        <v>8161.4500000000007</v>
      </c>
      <c r="W88" s="87">
        <v>0.30102722041900271</v>
      </c>
      <c r="X88" s="84">
        <v>119601.96999999999</v>
      </c>
      <c r="Y88" s="88">
        <v>0.56442114751158545</v>
      </c>
      <c r="Z88" s="86">
        <v>48989.099999999991</v>
      </c>
      <c r="AA88" s="87">
        <v>5.8629207432007897E-2</v>
      </c>
      <c r="AB88" s="84">
        <v>21025.089999999997</v>
      </c>
      <c r="AC88" s="87">
        <v>8.219282882854706E-2</v>
      </c>
      <c r="AD88" s="84">
        <v>70014.189999999988</v>
      </c>
      <c r="AE88" s="88">
        <v>6.415215823679625E-2</v>
      </c>
      <c r="AF88" s="177">
        <f t="shared" si="113"/>
        <v>160429.62</v>
      </c>
      <c r="AG88" s="178">
        <f t="shared" si="114"/>
        <v>29186.539999999997</v>
      </c>
      <c r="AH88" s="179">
        <f t="shared" si="115"/>
        <v>189616.16</v>
      </c>
      <c r="AI88" s="81"/>
      <c r="AJ88" s="83">
        <v>0</v>
      </c>
      <c r="AK88" s="87">
        <v>0</v>
      </c>
      <c r="AL88" s="84">
        <v>0</v>
      </c>
      <c r="AM88" s="87">
        <v>0</v>
      </c>
      <c r="AN88" s="84">
        <v>0</v>
      </c>
      <c r="AO88" s="88">
        <v>0</v>
      </c>
      <c r="AP88" s="86">
        <v>0</v>
      </c>
      <c r="AQ88" s="87">
        <v>0</v>
      </c>
      <c r="AR88" s="84">
        <v>0</v>
      </c>
      <c r="AS88" s="87">
        <v>0</v>
      </c>
      <c r="AT88" s="84">
        <v>0</v>
      </c>
      <c r="AU88" s="88">
        <v>0</v>
      </c>
      <c r="AV88" s="177">
        <f t="shared" si="116"/>
        <v>0</v>
      </c>
      <c r="AW88" s="178">
        <f t="shared" si="117"/>
        <v>0</v>
      </c>
      <c r="AX88" s="179">
        <f t="shared" si="118"/>
        <v>0</v>
      </c>
      <c r="AY88" s="81"/>
      <c r="AZ88" s="83">
        <v>29997.92603361384</v>
      </c>
      <c r="BA88" s="87">
        <v>0.27374366726542049</v>
      </c>
      <c r="BB88" s="87">
        <v>3936.2739663861557</v>
      </c>
      <c r="BC88" s="87">
        <v>0.24932062112909525</v>
      </c>
      <c r="BD88" s="84">
        <v>33934.199999999997</v>
      </c>
      <c r="BE88" s="88">
        <v>0.27066809175892542</v>
      </c>
      <c r="BF88" s="86">
        <v>5251.9644449279012</v>
      </c>
      <c r="BG88" s="87">
        <v>1.0116799442393186E-2</v>
      </c>
      <c r="BH88" s="84">
        <v>3522.485555072104</v>
      </c>
      <c r="BI88" s="87">
        <v>1.8115122422587317E-2</v>
      </c>
      <c r="BJ88" s="84">
        <v>8774.4500000000044</v>
      </c>
      <c r="BK88" s="88">
        <v>1.2296327126627182E-2</v>
      </c>
      <c r="BL88" s="177">
        <f t="shared" si="119"/>
        <v>35249.89047854174</v>
      </c>
      <c r="BM88" s="178">
        <f t="shared" si="120"/>
        <v>7458.7595214582598</v>
      </c>
      <c r="BN88" s="179">
        <f t="shared" si="121"/>
        <v>42708.65</v>
      </c>
      <c r="BO88" s="81"/>
      <c r="BP88" s="83">
        <v>291.66000000000349</v>
      </c>
      <c r="BQ88" s="87">
        <v>3.8206898358594584E-3</v>
      </c>
      <c r="BR88" s="87">
        <v>4024.8999999999987</v>
      </c>
      <c r="BS88" s="87">
        <v>0.41791091267781111</v>
      </c>
      <c r="BT88" s="84">
        <v>4316.5600000000022</v>
      </c>
      <c r="BU88" s="88">
        <v>5.0211241392145937E-2</v>
      </c>
      <c r="BV88" s="86">
        <v>11489.949999999999</v>
      </c>
      <c r="BW88" s="87">
        <v>5.0951633430447833E-2</v>
      </c>
      <c r="BX88" s="84">
        <v>-4550.7300000000077</v>
      </c>
      <c r="BY88" s="87">
        <v>-3.8811865144007369E-2</v>
      </c>
      <c r="BZ88" s="84">
        <v>6939.2199999999912</v>
      </c>
      <c r="CA88" s="88">
        <v>2.024524591694429E-2</v>
      </c>
      <c r="CB88" s="177">
        <f t="shared" si="122"/>
        <v>11781.610000000002</v>
      </c>
      <c r="CC88" s="178">
        <f t="shared" si="123"/>
        <v>-525.83000000000902</v>
      </c>
      <c r="CD88" s="179">
        <f t="shared" si="124"/>
        <v>11255.779999999993</v>
      </c>
      <c r="CE88" s="81"/>
      <c r="CF88" s="83"/>
      <c r="CG88" s="87">
        <f t="shared" si="125"/>
        <v>0</v>
      </c>
      <c r="CH88" s="87"/>
      <c r="CI88" s="87">
        <f t="shared" si="126"/>
        <v>0</v>
      </c>
      <c r="CJ88" s="84">
        <v>0</v>
      </c>
      <c r="CK88" s="88">
        <f t="shared" si="127"/>
        <v>0</v>
      </c>
      <c r="CL88" s="86">
        <v>0</v>
      </c>
      <c r="CM88" s="87">
        <f t="shared" si="128"/>
        <v>0</v>
      </c>
      <c r="CN88" s="84">
        <v>0</v>
      </c>
      <c r="CO88" s="87">
        <f t="shared" si="129"/>
        <v>0</v>
      </c>
      <c r="CP88" s="84">
        <v>0</v>
      </c>
      <c r="CQ88" s="88">
        <f t="shared" si="130"/>
        <v>0</v>
      </c>
      <c r="CR88" s="177">
        <f t="shared" si="131"/>
        <v>0</v>
      </c>
      <c r="CS88" s="178">
        <f t="shared" si="132"/>
        <v>0</v>
      </c>
      <c r="CT88" s="179">
        <f t="shared" si="133"/>
        <v>0</v>
      </c>
      <c r="CU88" s="81"/>
      <c r="CV88" s="86">
        <f t="shared" si="134"/>
        <v>141730.10603361382</v>
      </c>
      <c r="CW88" s="87">
        <f t="shared" si="108"/>
        <v>0.21542443587903806</v>
      </c>
      <c r="CX88" s="87">
        <f t="shared" si="135"/>
        <v>16122.623966386156</v>
      </c>
      <c r="CY88" s="87">
        <f t="shared" si="136"/>
        <v>0.16939088008390582</v>
      </c>
      <c r="CZ88" s="84">
        <f t="shared" si="137"/>
        <v>157852.72999999998</v>
      </c>
      <c r="DA88" s="88">
        <f t="shared" si="138"/>
        <v>0.20960644862307473</v>
      </c>
      <c r="DB88" s="86">
        <f t="shared" si="139"/>
        <v>65731.014444927889</v>
      </c>
      <c r="DC88" s="87">
        <f t="shared" si="100"/>
        <v>2.7212391422216896E-2</v>
      </c>
      <c r="DD88" s="84">
        <f t="shared" si="140"/>
        <v>19996.845555072094</v>
      </c>
      <c r="DE88" s="87">
        <f t="shared" si="141"/>
        <v>1.9371795210800409E-2</v>
      </c>
      <c r="DF88" s="84">
        <f t="shared" si="142"/>
        <v>85727.859999999986</v>
      </c>
      <c r="DG88" s="88">
        <f t="shared" si="143"/>
        <v>2.4864892928628458E-2</v>
      </c>
      <c r="DH88" s="224"/>
      <c r="DI88" s="237" t="s">
        <v>89</v>
      </c>
      <c r="DJ88" s="86">
        <f t="shared" si="144"/>
        <v>157852.72999999998</v>
      </c>
      <c r="DK88" s="84">
        <f t="shared" si="145"/>
        <v>85727.859999999986</v>
      </c>
      <c r="DL88" s="85">
        <f t="shared" si="146"/>
        <v>243580.58999999997</v>
      </c>
      <c r="DM88"/>
    </row>
    <row r="89" spans="1:119" s="100" customFormat="1" ht="15.6">
      <c r="A89" s="73">
        <v>74</v>
      </c>
      <c r="B89" s="73" t="s">
        <v>90</v>
      </c>
      <c r="C89" s="82"/>
      <c r="D89" s="83">
        <v>0</v>
      </c>
      <c r="E89" s="87">
        <v>0</v>
      </c>
      <c r="F89" s="87">
        <v>0</v>
      </c>
      <c r="G89" s="87">
        <v>0</v>
      </c>
      <c r="H89" s="84">
        <v>0</v>
      </c>
      <c r="I89" s="88">
        <v>0</v>
      </c>
      <c r="J89" s="86">
        <v>0</v>
      </c>
      <c r="K89" s="87">
        <v>0</v>
      </c>
      <c r="L89" s="84">
        <v>0</v>
      </c>
      <c r="M89" s="87">
        <v>0</v>
      </c>
      <c r="N89" s="84">
        <v>0</v>
      </c>
      <c r="O89" s="88">
        <v>0</v>
      </c>
      <c r="P89" s="177">
        <f t="shared" si="110"/>
        <v>0</v>
      </c>
      <c r="Q89" s="178">
        <f t="shared" si="111"/>
        <v>0</v>
      </c>
      <c r="R89" s="179">
        <f t="shared" si="112"/>
        <v>0</v>
      </c>
      <c r="S89" s="79"/>
      <c r="T89" s="83">
        <v>0</v>
      </c>
      <c r="U89" s="87">
        <v>0</v>
      </c>
      <c r="V89" s="87">
        <v>0</v>
      </c>
      <c r="W89" s="87">
        <v>0</v>
      </c>
      <c r="X89" s="84">
        <v>0</v>
      </c>
      <c r="Y89" s="88">
        <v>0</v>
      </c>
      <c r="Z89" s="86">
        <v>0</v>
      </c>
      <c r="AA89" s="87">
        <v>0</v>
      </c>
      <c r="AB89" s="84">
        <v>0</v>
      </c>
      <c r="AC89" s="87">
        <v>0</v>
      </c>
      <c r="AD89" s="84">
        <v>0</v>
      </c>
      <c r="AE89" s="88">
        <v>0</v>
      </c>
      <c r="AF89" s="177">
        <f t="shared" si="113"/>
        <v>0</v>
      </c>
      <c r="AG89" s="178">
        <f t="shared" si="114"/>
        <v>0</v>
      </c>
      <c r="AH89" s="179">
        <f t="shared" si="115"/>
        <v>0</v>
      </c>
      <c r="AI89" s="81"/>
      <c r="AJ89" s="83">
        <v>0</v>
      </c>
      <c r="AK89" s="87">
        <v>0</v>
      </c>
      <c r="AL89" s="84">
        <v>0</v>
      </c>
      <c r="AM89" s="87">
        <v>0</v>
      </c>
      <c r="AN89" s="84">
        <v>0</v>
      </c>
      <c r="AO89" s="88">
        <v>0</v>
      </c>
      <c r="AP89" s="86">
        <v>0</v>
      </c>
      <c r="AQ89" s="87">
        <v>0</v>
      </c>
      <c r="AR89" s="84">
        <v>0</v>
      </c>
      <c r="AS89" s="87">
        <v>0</v>
      </c>
      <c r="AT89" s="84">
        <v>0</v>
      </c>
      <c r="AU89" s="88">
        <v>0</v>
      </c>
      <c r="AV89" s="177">
        <f t="shared" si="116"/>
        <v>0</v>
      </c>
      <c r="AW89" s="178">
        <f t="shared" si="117"/>
        <v>0</v>
      </c>
      <c r="AX89" s="179">
        <f t="shared" si="118"/>
        <v>0</v>
      </c>
      <c r="AY89" s="81"/>
      <c r="AZ89" s="83">
        <v>0</v>
      </c>
      <c r="BA89" s="87">
        <v>0</v>
      </c>
      <c r="BB89" s="87">
        <v>0</v>
      </c>
      <c r="BC89" s="87">
        <v>0</v>
      </c>
      <c r="BD89" s="84">
        <v>0</v>
      </c>
      <c r="BE89" s="88">
        <v>0</v>
      </c>
      <c r="BF89" s="86">
        <v>0</v>
      </c>
      <c r="BG89" s="87">
        <v>0</v>
      </c>
      <c r="BH89" s="84">
        <v>0</v>
      </c>
      <c r="BI89" s="87">
        <v>0</v>
      </c>
      <c r="BJ89" s="84">
        <v>0</v>
      </c>
      <c r="BK89" s="88">
        <v>0</v>
      </c>
      <c r="BL89" s="177">
        <f t="shared" si="119"/>
        <v>0</v>
      </c>
      <c r="BM89" s="178">
        <f t="shared" si="120"/>
        <v>0</v>
      </c>
      <c r="BN89" s="179">
        <f t="shared" si="121"/>
        <v>0</v>
      </c>
      <c r="BO89" s="81"/>
      <c r="BP89" s="83">
        <v>0</v>
      </c>
      <c r="BQ89" s="87">
        <v>0</v>
      </c>
      <c r="BR89" s="87">
        <v>0</v>
      </c>
      <c r="BS89" s="87">
        <v>0</v>
      </c>
      <c r="BT89" s="84">
        <v>0</v>
      </c>
      <c r="BU89" s="88">
        <v>0</v>
      </c>
      <c r="BV89" s="86">
        <v>0</v>
      </c>
      <c r="BW89" s="87">
        <v>0</v>
      </c>
      <c r="BX89" s="84">
        <v>0</v>
      </c>
      <c r="BY89" s="87">
        <v>0</v>
      </c>
      <c r="BZ89" s="84">
        <v>0</v>
      </c>
      <c r="CA89" s="88">
        <v>0</v>
      </c>
      <c r="CB89" s="177">
        <f t="shared" si="122"/>
        <v>0</v>
      </c>
      <c r="CC89" s="178">
        <f t="shared" si="123"/>
        <v>0</v>
      </c>
      <c r="CD89" s="179">
        <f t="shared" si="124"/>
        <v>0</v>
      </c>
      <c r="CE89" s="81"/>
      <c r="CF89" s="83"/>
      <c r="CG89" s="87">
        <f t="shared" si="125"/>
        <v>0</v>
      </c>
      <c r="CH89" s="87"/>
      <c r="CI89" s="87">
        <f t="shared" si="126"/>
        <v>0</v>
      </c>
      <c r="CJ89" s="84">
        <v>0</v>
      </c>
      <c r="CK89" s="88">
        <f t="shared" si="127"/>
        <v>0</v>
      </c>
      <c r="CL89" s="86">
        <v>0</v>
      </c>
      <c r="CM89" s="87">
        <f t="shared" si="128"/>
        <v>0</v>
      </c>
      <c r="CN89" s="84">
        <v>0</v>
      </c>
      <c r="CO89" s="87">
        <f t="shared" si="129"/>
        <v>0</v>
      </c>
      <c r="CP89" s="84">
        <v>0</v>
      </c>
      <c r="CQ89" s="88">
        <f t="shared" si="130"/>
        <v>0</v>
      </c>
      <c r="CR89" s="177">
        <f t="shared" si="131"/>
        <v>0</v>
      </c>
      <c r="CS89" s="178">
        <f t="shared" si="132"/>
        <v>0</v>
      </c>
      <c r="CT89" s="179">
        <f t="shared" si="133"/>
        <v>0</v>
      </c>
      <c r="CU89" s="81"/>
      <c r="CV89" s="86">
        <f t="shared" si="134"/>
        <v>0</v>
      </c>
      <c r="CW89" s="87">
        <f t="shared" si="108"/>
        <v>0</v>
      </c>
      <c r="CX89" s="87">
        <f t="shared" si="135"/>
        <v>0</v>
      </c>
      <c r="CY89" s="87">
        <f t="shared" si="136"/>
        <v>0</v>
      </c>
      <c r="CZ89" s="84">
        <f t="shared" si="137"/>
        <v>0</v>
      </c>
      <c r="DA89" s="88">
        <f t="shared" si="138"/>
        <v>0</v>
      </c>
      <c r="DB89" s="86">
        <f t="shared" si="139"/>
        <v>0</v>
      </c>
      <c r="DC89" s="87">
        <f t="shared" si="100"/>
        <v>0</v>
      </c>
      <c r="DD89" s="84">
        <f t="shared" si="140"/>
        <v>0</v>
      </c>
      <c r="DE89" s="87">
        <f t="shared" si="141"/>
        <v>0</v>
      </c>
      <c r="DF89" s="84">
        <f t="shared" si="142"/>
        <v>0</v>
      </c>
      <c r="DG89" s="88">
        <f t="shared" si="143"/>
        <v>0</v>
      </c>
      <c r="DH89" s="224"/>
      <c r="DI89" s="237" t="s">
        <v>90</v>
      </c>
      <c r="DJ89" s="86">
        <f t="shared" si="144"/>
        <v>0</v>
      </c>
      <c r="DK89" s="84">
        <f t="shared" si="145"/>
        <v>0</v>
      </c>
      <c r="DL89" s="85">
        <f t="shared" si="146"/>
        <v>0</v>
      </c>
      <c r="DM89"/>
    </row>
    <row r="90" spans="1:119" s="100" customFormat="1" ht="15.6">
      <c r="A90" s="73">
        <v>75</v>
      </c>
      <c r="B90" s="73" t="s">
        <v>91</v>
      </c>
      <c r="C90" s="82"/>
      <c r="D90" s="83">
        <v>25899.149999999994</v>
      </c>
      <c r="E90" s="87">
        <v>0.25992462941961636</v>
      </c>
      <c r="F90" s="87">
        <v>2778.2299999999977</v>
      </c>
      <c r="G90" s="87">
        <v>0.19402402402402386</v>
      </c>
      <c r="H90" s="84">
        <v>28677.37999999999</v>
      </c>
      <c r="I90" s="88">
        <v>0.25164426114426108</v>
      </c>
      <c r="J90" s="86">
        <v>80139.44</v>
      </c>
      <c r="K90" s="87">
        <v>0.32405234043929737</v>
      </c>
      <c r="L90" s="84">
        <v>36587.389999999985</v>
      </c>
      <c r="M90" s="87">
        <v>0.18365872880420042</v>
      </c>
      <c r="N90" s="84">
        <v>116726.82999999999</v>
      </c>
      <c r="O90" s="88">
        <v>0.26141573240048549</v>
      </c>
      <c r="P90" s="177">
        <f t="shared" si="110"/>
        <v>106038.59</v>
      </c>
      <c r="Q90" s="178">
        <f t="shared" si="111"/>
        <v>39365.619999999981</v>
      </c>
      <c r="R90" s="179">
        <f t="shared" si="112"/>
        <v>145404.20999999996</v>
      </c>
      <c r="S90" s="79"/>
      <c r="T90" s="83">
        <v>536178.89999999991</v>
      </c>
      <c r="U90" s="87">
        <v>2.9015579847394335</v>
      </c>
      <c r="V90" s="87">
        <v>163575.54999999999</v>
      </c>
      <c r="W90" s="87">
        <v>6.0333265712599582</v>
      </c>
      <c r="X90" s="84">
        <v>699754.45</v>
      </c>
      <c r="Y90" s="88">
        <v>3.3022550518635971</v>
      </c>
      <c r="Z90" s="86">
        <v>1525016.3800000001</v>
      </c>
      <c r="AA90" s="87">
        <v>1.8251101098046258</v>
      </c>
      <c r="AB90" s="84">
        <v>475900.4</v>
      </c>
      <c r="AC90" s="87">
        <v>1.8604248598525424</v>
      </c>
      <c r="AD90" s="84">
        <v>2000916.7800000003</v>
      </c>
      <c r="AE90" s="88">
        <v>1.8333873446114406</v>
      </c>
      <c r="AF90" s="177">
        <f t="shared" si="113"/>
        <v>2061195.28</v>
      </c>
      <c r="AG90" s="178">
        <f t="shared" si="114"/>
        <v>639475.94999999995</v>
      </c>
      <c r="AH90" s="179">
        <f t="shared" si="115"/>
        <v>2700671.23</v>
      </c>
      <c r="AI90" s="81"/>
      <c r="AJ90" s="83">
        <v>111681.23610396616</v>
      </c>
      <c r="AK90" s="87">
        <v>1.797628021696946</v>
      </c>
      <c r="AL90" s="84">
        <v>21038.883896033858</v>
      </c>
      <c r="AM90" s="87">
        <v>2.1328957721040003</v>
      </c>
      <c r="AN90" s="84">
        <v>132720.12000000002</v>
      </c>
      <c r="AO90" s="88">
        <v>1.8435654456807105</v>
      </c>
      <c r="AP90" s="86">
        <v>95618.378316970164</v>
      </c>
      <c r="AQ90" s="87">
        <v>0.8414888525650811</v>
      </c>
      <c r="AR90" s="84">
        <v>139291.54168302976</v>
      </c>
      <c r="AS90" s="87">
        <v>1.365723854879644</v>
      </c>
      <c r="AT90" s="84">
        <v>234909.91999999993</v>
      </c>
      <c r="AU90" s="88">
        <v>1.0894575203713921</v>
      </c>
      <c r="AV90" s="177">
        <f t="shared" si="116"/>
        <v>207299.61442093633</v>
      </c>
      <c r="AW90" s="178">
        <f t="shared" si="117"/>
        <v>160330.42557906362</v>
      </c>
      <c r="AX90" s="179">
        <f t="shared" si="118"/>
        <v>367630.03999999992</v>
      </c>
      <c r="AY90" s="81"/>
      <c r="AZ90" s="83">
        <v>85840.326551905862</v>
      </c>
      <c r="BA90" s="87">
        <v>0.78332901292073531</v>
      </c>
      <c r="BB90" s="87">
        <v>11263.813448094152</v>
      </c>
      <c r="BC90" s="87">
        <v>0.7134414395803238</v>
      </c>
      <c r="BD90" s="84">
        <v>97104.140000000014</v>
      </c>
      <c r="BE90" s="88">
        <v>0.77452812430207718</v>
      </c>
      <c r="BF90" s="86">
        <v>263452.1703746462</v>
      </c>
      <c r="BG90" s="87">
        <v>0.50748492269735535</v>
      </c>
      <c r="BH90" s="84">
        <v>176697.0196253538</v>
      </c>
      <c r="BI90" s="87">
        <v>0.90870156659991674</v>
      </c>
      <c r="BJ90" s="84">
        <v>440149.19</v>
      </c>
      <c r="BK90" s="88">
        <v>0.61681568927510888</v>
      </c>
      <c r="BL90" s="177">
        <f t="shared" si="119"/>
        <v>349292.49692655203</v>
      </c>
      <c r="BM90" s="178">
        <f t="shared" si="120"/>
        <v>187960.83307344795</v>
      </c>
      <c r="BN90" s="179">
        <f t="shared" si="121"/>
        <v>537253.32999999996</v>
      </c>
      <c r="BO90" s="81"/>
      <c r="BP90" s="83">
        <v>258401.08999999997</v>
      </c>
      <c r="BQ90" s="87">
        <v>3.3850045194335641</v>
      </c>
      <c r="BR90" s="87">
        <v>87752.410000000091</v>
      </c>
      <c r="BS90" s="87">
        <v>9.1114536392898025</v>
      </c>
      <c r="BT90" s="84">
        <v>346153.50000000006</v>
      </c>
      <c r="BU90" s="88">
        <v>4.0265389447236188</v>
      </c>
      <c r="BV90" s="86">
        <v>196847.64999999985</v>
      </c>
      <c r="BW90" s="87">
        <v>0.87291148390072082</v>
      </c>
      <c r="BX90" s="84">
        <v>362957.03000000009</v>
      </c>
      <c r="BY90" s="87">
        <v>3.0955559440857656</v>
      </c>
      <c r="BZ90" s="84">
        <v>559804.67999999993</v>
      </c>
      <c r="CA90" s="88">
        <v>1.6332359273890031</v>
      </c>
      <c r="CB90" s="177">
        <f t="shared" si="122"/>
        <v>455248.73999999982</v>
      </c>
      <c r="CC90" s="178">
        <f t="shared" si="123"/>
        <v>450709.44000000018</v>
      </c>
      <c r="CD90" s="179">
        <f t="shared" si="124"/>
        <v>905958.17999999993</v>
      </c>
      <c r="CE90" s="81"/>
      <c r="CF90" s="83"/>
      <c r="CG90" s="87">
        <f t="shared" si="125"/>
        <v>0</v>
      </c>
      <c r="CH90" s="87"/>
      <c r="CI90" s="87">
        <f t="shared" si="126"/>
        <v>0</v>
      </c>
      <c r="CJ90" s="84">
        <v>0</v>
      </c>
      <c r="CK90" s="88">
        <f t="shared" si="127"/>
        <v>0</v>
      </c>
      <c r="CL90" s="86">
        <v>0</v>
      </c>
      <c r="CM90" s="87">
        <f t="shared" si="128"/>
        <v>0</v>
      </c>
      <c r="CN90" s="84">
        <v>0</v>
      </c>
      <c r="CO90" s="87">
        <f t="shared" si="129"/>
        <v>0</v>
      </c>
      <c r="CP90" s="84">
        <v>0</v>
      </c>
      <c r="CQ90" s="88">
        <f t="shared" si="130"/>
        <v>0</v>
      </c>
      <c r="CR90" s="177">
        <f t="shared" si="131"/>
        <v>0</v>
      </c>
      <c r="CS90" s="178">
        <f t="shared" si="132"/>
        <v>0</v>
      </c>
      <c r="CT90" s="179">
        <f t="shared" si="133"/>
        <v>0</v>
      </c>
      <c r="CU90" s="81"/>
      <c r="CV90" s="86">
        <f t="shared" si="134"/>
        <v>1018000.7026558719</v>
      </c>
      <c r="CW90" s="87">
        <f t="shared" si="108"/>
        <v>1.547322818216859</v>
      </c>
      <c r="CX90" s="87">
        <f t="shared" si="135"/>
        <v>286408.8873441281</v>
      </c>
      <c r="CY90" s="87">
        <f t="shared" si="136"/>
        <v>3.0091288857336425</v>
      </c>
      <c r="CZ90" s="84">
        <f t="shared" si="137"/>
        <v>1304409.5899999999</v>
      </c>
      <c r="DA90" s="88">
        <f t="shared" si="138"/>
        <v>1.7320743309905442</v>
      </c>
      <c r="DB90" s="86">
        <f t="shared" si="139"/>
        <v>2161074.0186916161</v>
      </c>
      <c r="DC90" s="87">
        <f t="shared" si="100"/>
        <v>0.89467647176343601</v>
      </c>
      <c r="DD90" s="84">
        <f t="shared" si="140"/>
        <v>1191433.3813083835</v>
      </c>
      <c r="DE90" s="87">
        <f t="shared" si="141"/>
        <v>1.1541922152898416</v>
      </c>
      <c r="DF90" s="84">
        <f t="shared" si="142"/>
        <v>3352507.3999999994</v>
      </c>
      <c r="DG90" s="88">
        <f t="shared" si="143"/>
        <v>0.97237627934996373</v>
      </c>
      <c r="DH90" s="224"/>
      <c r="DI90" s="237" t="s">
        <v>91</v>
      </c>
      <c r="DJ90" s="86">
        <f t="shared" si="144"/>
        <v>1304409.5899999999</v>
      </c>
      <c r="DK90" s="84">
        <f t="shared" si="145"/>
        <v>3352507.3999999994</v>
      </c>
      <c r="DL90" s="85">
        <f t="shared" si="146"/>
        <v>4656916.9899999993</v>
      </c>
      <c r="DM90"/>
    </row>
    <row r="91" spans="1:119" s="100" customFormat="1" ht="15.6">
      <c r="A91" s="73">
        <v>76</v>
      </c>
      <c r="B91" s="73" t="s">
        <v>92</v>
      </c>
      <c r="C91" s="82"/>
      <c r="D91" s="83">
        <v>663309.91999999993</v>
      </c>
      <c r="E91" s="87">
        <v>6.6569978221816317</v>
      </c>
      <c r="F91" s="87">
        <v>0</v>
      </c>
      <c r="G91" s="87">
        <v>0</v>
      </c>
      <c r="H91" s="84">
        <v>663309.91999999993</v>
      </c>
      <c r="I91" s="88">
        <v>5.8205503685503679</v>
      </c>
      <c r="J91" s="86">
        <v>2981711.04</v>
      </c>
      <c r="K91" s="87">
        <v>12.056865396435157</v>
      </c>
      <c r="L91" s="84">
        <v>0</v>
      </c>
      <c r="M91" s="87">
        <v>0</v>
      </c>
      <c r="N91" s="84">
        <v>2981711.04</v>
      </c>
      <c r="O91" s="88">
        <v>6.6776950537268371</v>
      </c>
      <c r="P91" s="177">
        <f t="shared" si="110"/>
        <v>3645020.96</v>
      </c>
      <c r="Q91" s="178">
        <f t="shared" si="111"/>
        <v>0</v>
      </c>
      <c r="R91" s="179">
        <f t="shared" si="112"/>
        <v>3645020.96</v>
      </c>
      <c r="S91" s="79"/>
      <c r="T91" s="83">
        <v>2399512.4199999995</v>
      </c>
      <c r="U91" s="87">
        <v>12.985077222793437</v>
      </c>
      <c r="V91" s="87">
        <v>138706.39000000001</v>
      </c>
      <c r="W91" s="87">
        <v>5.1160515638831523</v>
      </c>
      <c r="X91" s="84">
        <v>2538218.8099999996</v>
      </c>
      <c r="Y91" s="88">
        <v>11.978267359439739</v>
      </c>
      <c r="Z91" s="86">
        <v>83748.880000000063</v>
      </c>
      <c r="AA91" s="87">
        <v>0.10022903988271559</v>
      </c>
      <c r="AB91" s="84">
        <v>151477.38000000003</v>
      </c>
      <c r="AC91" s="87">
        <v>0.59216651941736198</v>
      </c>
      <c r="AD91" s="84">
        <v>235226.2600000001</v>
      </c>
      <c r="AE91" s="88">
        <v>0.21553162655984145</v>
      </c>
      <c r="AF91" s="177">
        <f t="shared" si="113"/>
        <v>2483261.2999999993</v>
      </c>
      <c r="AG91" s="178">
        <f t="shared" si="114"/>
        <v>290183.77</v>
      </c>
      <c r="AH91" s="179">
        <f t="shared" si="115"/>
        <v>2773445.0699999994</v>
      </c>
      <c r="AI91" s="81"/>
      <c r="AJ91" s="83">
        <v>341516.97671241179</v>
      </c>
      <c r="AK91" s="87">
        <v>5.4970781900367278</v>
      </c>
      <c r="AL91" s="84">
        <v>51435.772516566503</v>
      </c>
      <c r="AM91" s="87">
        <v>5.21449437515881</v>
      </c>
      <c r="AN91" s="84">
        <v>392952.7492289783</v>
      </c>
      <c r="AO91" s="88">
        <v>5.4583593675456417</v>
      </c>
      <c r="AP91" s="86">
        <v>26878.520581439749</v>
      </c>
      <c r="AQ91" s="87">
        <v>0.23654422759341501</v>
      </c>
      <c r="AR91" s="84">
        <v>82136.398091066949</v>
      </c>
      <c r="AS91" s="87">
        <v>0.80532986333173462</v>
      </c>
      <c r="AT91" s="84">
        <v>109014.9186725067</v>
      </c>
      <c r="AU91" s="88">
        <v>0.50558581340642472</v>
      </c>
      <c r="AV91" s="177">
        <f t="shared" si="116"/>
        <v>368395.49729385157</v>
      </c>
      <c r="AW91" s="178">
        <f t="shared" si="117"/>
        <v>133572.17060763345</v>
      </c>
      <c r="AX91" s="179">
        <f t="shared" si="118"/>
        <v>501967.66790148499</v>
      </c>
      <c r="AY91" s="81"/>
      <c r="AZ91" s="83">
        <v>970810.3262420469</v>
      </c>
      <c r="BA91" s="87">
        <v>8.8590517433388722</v>
      </c>
      <c r="BB91" s="87">
        <v>115757.55515795296</v>
      </c>
      <c r="BC91" s="87">
        <v>7.3319961463106766</v>
      </c>
      <c r="BD91" s="84">
        <v>1086567.8813999998</v>
      </c>
      <c r="BE91" s="88">
        <v>8.666750800816768</v>
      </c>
      <c r="BF91" s="86">
        <v>179296.60772262391</v>
      </c>
      <c r="BG91" s="87">
        <v>0.34537701845697327</v>
      </c>
      <c r="BH91" s="84">
        <v>119168.39227737613</v>
      </c>
      <c r="BI91" s="87">
        <v>0.61284850746914954</v>
      </c>
      <c r="BJ91" s="84">
        <v>298465.00000000006</v>
      </c>
      <c r="BK91" s="88">
        <v>0.41826248663435095</v>
      </c>
      <c r="BL91" s="177">
        <f t="shared" si="119"/>
        <v>1150106.9339646709</v>
      </c>
      <c r="BM91" s="178">
        <f t="shared" si="120"/>
        <v>234925.94743532909</v>
      </c>
      <c r="BN91" s="179">
        <f t="shared" si="121"/>
        <v>1385032.8813999998</v>
      </c>
      <c r="BO91" s="81"/>
      <c r="BP91" s="83">
        <v>188325.85999998916</v>
      </c>
      <c r="BQ91" s="87">
        <v>2.467032500622099</v>
      </c>
      <c r="BR91" s="87">
        <v>25762.849999999366</v>
      </c>
      <c r="BS91" s="87">
        <v>2.6749922126465959</v>
      </c>
      <c r="BT91" s="84">
        <v>214088.70999998852</v>
      </c>
      <c r="BU91" s="88">
        <v>2.4903302391586233</v>
      </c>
      <c r="BV91" s="86">
        <v>30568.179999999891</v>
      </c>
      <c r="BW91" s="87">
        <v>0.13555313138838215</v>
      </c>
      <c r="BX91" s="84">
        <v>17868.789999999964</v>
      </c>
      <c r="BY91" s="87">
        <v>0.15239776206599487</v>
      </c>
      <c r="BZ91" s="84">
        <v>48436.969999999856</v>
      </c>
      <c r="CA91" s="88">
        <v>0.14131535952479549</v>
      </c>
      <c r="CB91" s="177">
        <f t="shared" si="122"/>
        <v>218894.03999998904</v>
      </c>
      <c r="CC91" s="178">
        <f t="shared" si="123"/>
        <v>43631.63999999933</v>
      </c>
      <c r="CD91" s="179">
        <f t="shared" si="124"/>
        <v>262525.67999998835</v>
      </c>
      <c r="CE91" s="81"/>
      <c r="CF91" s="83"/>
      <c r="CG91" s="87">
        <f t="shared" si="125"/>
        <v>0</v>
      </c>
      <c r="CH91" s="87"/>
      <c r="CI91" s="87">
        <f t="shared" si="126"/>
        <v>0</v>
      </c>
      <c r="CJ91" s="84">
        <v>0</v>
      </c>
      <c r="CK91" s="88">
        <f t="shared" si="127"/>
        <v>0</v>
      </c>
      <c r="CL91" s="86">
        <v>0</v>
      </c>
      <c r="CM91" s="87">
        <f t="shared" si="128"/>
        <v>0</v>
      </c>
      <c r="CN91" s="84">
        <v>0</v>
      </c>
      <c r="CO91" s="87">
        <f t="shared" si="129"/>
        <v>0</v>
      </c>
      <c r="CP91" s="84">
        <v>0</v>
      </c>
      <c r="CQ91" s="88">
        <f t="shared" si="130"/>
        <v>0</v>
      </c>
      <c r="CR91" s="177">
        <f t="shared" si="131"/>
        <v>0</v>
      </c>
      <c r="CS91" s="178">
        <f t="shared" si="132"/>
        <v>0</v>
      </c>
      <c r="CT91" s="179">
        <f t="shared" si="133"/>
        <v>0</v>
      </c>
      <c r="CU91" s="81"/>
      <c r="CV91" s="86">
        <f t="shared" si="134"/>
        <v>4563475.5029544467</v>
      </c>
      <c r="CW91" s="87">
        <f t="shared" si="108"/>
        <v>6.9363112988754505</v>
      </c>
      <c r="CX91" s="87">
        <f t="shared" si="135"/>
        <v>331662.5676745188</v>
      </c>
      <c r="CY91" s="87">
        <f t="shared" si="136"/>
        <v>3.4845825559415715</v>
      </c>
      <c r="CZ91" s="84">
        <f t="shared" si="137"/>
        <v>4895138.0706289653</v>
      </c>
      <c r="DA91" s="88">
        <f t="shared" si="138"/>
        <v>6.5000618393115381</v>
      </c>
      <c r="DB91" s="86">
        <f t="shared" si="139"/>
        <v>3302203.228304063</v>
      </c>
      <c r="DC91" s="87">
        <f t="shared" si="100"/>
        <v>1.3670996494296841</v>
      </c>
      <c r="DD91" s="84">
        <f t="shared" si="140"/>
        <v>370650.96036844311</v>
      </c>
      <c r="DE91" s="87">
        <f t="shared" si="141"/>
        <v>0.35906535754199315</v>
      </c>
      <c r="DF91" s="84">
        <f t="shared" si="142"/>
        <v>3672854.1886725063</v>
      </c>
      <c r="DG91" s="88">
        <f t="shared" si="143"/>
        <v>1.0652910984107902</v>
      </c>
      <c r="DH91" s="224"/>
      <c r="DI91" s="237" t="s">
        <v>92</v>
      </c>
      <c r="DJ91" s="86">
        <f t="shared" si="144"/>
        <v>4895138.0706289653</v>
      </c>
      <c r="DK91" s="84">
        <f t="shared" si="145"/>
        <v>3672854.1886725063</v>
      </c>
      <c r="DL91" s="85">
        <f t="shared" si="146"/>
        <v>8567992.2593014725</v>
      </c>
      <c r="DM91"/>
    </row>
    <row r="92" spans="1:119" s="100" customFormat="1" ht="15.6">
      <c r="A92" s="73">
        <v>77</v>
      </c>
      <c r="B92" s="73" t="s">
        <v>93</v>
      </c>
      <c r="C92" s="82"/>
      <c r="D92" s="83">
        <v>9030310.0580357239</v>
      </c>
      <c r="E92" s="87">
        <v>90.628456740054034</v>
      </c>
      <c r="F92" s="87">
        <v>5438140.3035444785</v>
      </c>
      <c r="G92" s="87">
        <v>379.78492237897052</v>
      </c>
      <c r="H92" s="84">
        <v>14468450.361580202</v>
      </c>
      <c r="I92" s="88">
        <v>126.96077888364516</v>
      </c>
      <c r="J92" s="86">
        <v>7651463.3319287039</v>
      </c>
      <c r="K92" s="87">
        <v>30.939504949085755</v>
      </c>
      <c r="L92" s="84">
        <v>-1112521.8335809791</v>
      </c>
      <c r="M92" s="87">
        <v>-5.5845564748510608</v>
      </c>
      <c r="N92" s="84">
        <v>6538941.4983477248</v>
      </c>
      <c r="O92" s="88">
        <v>14.644295411042163</v>
      </c>
      <c r="P92" s="177">
        <f t="shared" si="110"/>
        <v>16681773.389964428</v>
      </c>
      <c r="Q92" s="178">
        <f t="shared" si="111"/>
        <v>4325618.4699634993</v>
      </c>
      <c r="R92" s="179">
        <f t="shared" si="112"/>
        <v>21007391.859927926</v>
      </c>
      <c r="S92" s="79"/>
      <c r="T92" s="83">
        <v>2590122.6100000013</v>
      </c>
      <c r="U92" s="87">
        <v>14.016573461767418</v>
      </c>
      <c r="V92" s="87">
        <v>488757.31999999983</v>
      </c>
      <c r="W92" s="87">
        <v>18.027342874004123</v>
      </c>
      <c r="X92" s="84">
        <v>3078879.9300000011</v>
      </c>
      <c r="Y92" s="88">
        <v>14.529735113401482</v>
      </c>
      <c r="Z92" s="86">
        <v>3399507.5099999979</v>
      </c>
      <c r="AA92" s="87">
        <v>4.0684648415761586</v>
      </c>
      <c r="AB92" s="84">
        <v>533892.34999999963</v>
      </c>
      <c r="AC92" s="87">
        <v>2.0871312577696797</v>
      </c>
      <c r="AD92" s="84">
        <v>3933399.8599999975</v>
      </c>
      <c r="AE92" s="88">
        <v>3.6040706923455392</v>
      </c>
      <c r="AF92" s="177">
        <f t="shared" si="113"/>
        <v>5989630.1199999992</v>
      </c>
      <c r="AG92" s="178">
        <f t="shared" si="114"/>
        <v>1022649.6699999995</v>
      </c>
      <c r="AH92" s="179">
        <f t="shared" si="115"/>
        <v>7012279.7899999991</v>
      </c>
      <c r="AI92" s="81"/>
      <c r="AJ92" s="83">
        <v>137275.76006818749</v>
      </c>
      <c r="AK92" s="87">
        <v>2.2095990482107215</v>
      </c>
      <c r="AL92" s="84">
        <v>-55503.94322356279</v>
      </c>
      <c r="AM92" s="87">
        <v>-5.6269204403449704</v>
      </c>
      <c r="AN92" s="84">
        <v>81771.8168446247</v>
      </c>
      <c r="AO92" s="88">
        <v>1.1358616611052035</v>
      </c>
      <c r="AP92" s="86">
        <v>145859.3593104803</v>
      </c>
      <c r="AQ92" s="87">
        <v>1.2836342454499718</v>
      </c>
      <c r="AR92" s="84">
        <v>-102371.84042633045</v>
      </c>
      <c r="AS92" s="87">
        <v>-1.0037340591457133</v>
      </c>
      <c r="AT92" s="84">
        <v>43487.518884149846</v>
      </c>
      <c r="AU92" s="88">
        <v>0.2016849884016392</v>
      </c>
      <c r="AV92" s="177">
        <f t="shared" si="116"/>
        <v>283135.11937866779</v>
      </c>
      <c r="AW92" s="187">
        <f t="shared" si="117"/>
        <v>-157875.78364989324</v>
      </c>
      <c r="AX92" s="179">
        <f t="shared" si="118"/>
        <v>125259.33572877455</v>
      </c>
      <c r="AY92" s="81"/>
      <c r="AZ92" s="83">
        <v>160164.58501432464</v>
      </c>
      <c r="BA92" s="87">
        <v>1.4615690704329523</v>
      </c>
      <c r="BB92" s="87">
        <v>21016.509128747275</v>
      </c>
      <c r="BC92" s="87">
        <v>1.33116982067059</v>
      </c>
      <c r="BD92" s="84">
        <v>181181.09414307191</v>
      </c>
      <c r="BE92" s="88">
        <v>1.4451479927182458</v>
      </c>
      <c r="BF92" s="86">
        <v>127037.582858201</v>
      </c>
      <c r="BG92" s="87">
        <v>0.24471105257843559</v>
      </c>
      <c r="BH92" s="84">
        <v>85203.937547873706</v>
      </c>
      <c r="BI92" s="87">
        <v>0.43817915941308155</v>
      </c>
      <c r="BJ92" s="84">
        <v>212241.52040607471</v>
      </c>
      <c r="BK92" s="88">
        <v>0.29743074093143296</v>
      </c>
      <c r="BL92" s="177">
        <f t="shared" si="119"/>
        <v>287202.16787252564</v>
      </c>
      <c r="BM92" s="178">
        <f t="shared" si="120"/>
        <v>106220.44667662098</v>
      </c>
      <c r="BN92" s="179">
        <f t="shared" si="121"/>
        <v>393422.61454914662</v>
      </c>
      <c r="BO92" s="81"/>
      <c r="BP92" s="83">
        <v>945870.47000000102</v>
      </c>
      <c r="BQ92" s="87">
        <v>12.390721013401116</v>
      </c>
      <c r="BR92" s="87">
        <v>1956.649999999674</v>
      </c>
      <c r="BS92" s="87">
        <v>0.20316166545526676</v>
      </c>
      <c r="BT92" s="84">
        <v>947827.12000000069</v>
      </c>
      <c r="BU92" s="88">
        <v>11.025348036478698</v>
      </c>
      <c r="BV92" s="86">
        <v>6691.6500000000906</v>
      </c>
      <c r="BW92" s="87">
        <v>2.9673801700169353E-2</v>
      </c>
      <c r="BX92" s="84">
        <v>5818.519999999553</v>
      </c>
      <c r="BY92" s="87">
        <v>4.9624480814658749E-2</v>
      </c>
      <c r="BZ92" s="84">
        <v>12510.169999999644</v>
      </c>
      <c r="CA92" s="88">
        <v>3.6498549997373203E-2</v>
      </c>
      <c r="CB92" s="177">
        <f t="shared" si="122"/>
        <v>952562.12000000116</v>
      </c>
      <c r="CC92" s="178">
        <f t="shared" si="123"/>
        <v>7775.169999999227</v>
      </c>
      <c r="CD92" s="179">
        <f t="shared" si="124"/>
        <v>960337.29000000039</v>
      </c>
      <c r="CE92" s="81"/>
      <c r="CF92" s="83">
        <v>5285250.87</v>
      </c>
      <c r="CG92" s="87">
        <f t="shared" si="125"/>
        <v>42.136383618215447</v>
      </c>
      <c r="CH92" s="87">
        <v>789750.13</v>
      </c>
      <c r="CI92" s="87">
        <f t="shared" si="126"/>
        <v>42.767796490848042</v>
      </c>
      <c r="CJ92" s="84">
        <v>6075001</v>
      </c>
      <c r="CK92" s="88">
        <f t="shared" si="127"/>
        <v>42.217410943863015</v>
      </c>
      <c r="CL92" s="86">
        <v>3579480</v>
      </c>
      <c r="CM92" s="87">
        <f t="shared" si="128"/>
        <v>7.5463599335486533</v>
      </c>
      <c r="CN92" s="84">
        <v>2288520</v>
      </c>
      <c r="CO92" s="87">
        <f t="shared" si="129"/>
        <v>13.992100661539025</v>
      </c>
      <c r="CP92" s="84">
        <v>5868000</v>
      </c>
      <c r="CQ92" s="88">
        <f t="shared" si="130"/>
        <v>9.1990782109768148</v>
      </c>
      <c r="CR92" s="177">
        <f t="shared" si="131"/>
        <v>8864730.870000001</v>
      </c>
      <c r="CS92" s="178">
        <f t="shared" si="132"/>
        <v>3078270.13</v>
      </c>
      <c r="CT92" s="179">
        <f t="shared" si="133"/>
        <v>11943001</v>
      </c>
      <c r="CU92" s="81"/>
      <c r="CV92" s="86">
        <f t="shared" si="134"/>
        <v>18148994.353118237</v>
      </c>
      <c r="CW92" s="87">
        <f t="shared" si="108"/>
        <v>27.585789496023377</v>
      </c>
      <c r="CX92" s="87">
        <f t="shared" si="135"/>
        <v>6684116.9694496626</v>
      </c>
      <c r="CY92" s="87">
        <f t="shared" si="136"/>
        <v>70.226066079529971</v>
      </c>
      <c r="CZ92" s="84">
        <f t="shared" si="137"/>
        <v>24833111.322567899</v>
      </c>
      <c r="DA92" s="88">
        <f t="shared" si="138"/>
        <v>32.974914482536505</v>
      </c>
      <c r="DB92" s="86">
        <f t="shared" si="139"/>
        <v>14910039.434097383</v>
      </c>
      <c r="DC92" s="87">
        <f t="shared" si="100"/>
        <v>6.1726999442750259</v>
      </c>
      <c r="DD92" s="84">
        <f t="shared" si="140"/>
        <v>1698541.1335405633</v>
      </c>
      <c r="DE92" s="87">
        <f t="shared" si="141"/>
        <v>1.6454490737276664</v>
      </c>
      <c r="DF92" s="84">
        <f t="shared" si="142"/>
        <v>16608580.567637946</v>
      </c>
      <c r="DG92" s="88">
        <f t="shared" si="143"/>
        <v>4.8172271827480229</v>
      </c>
      <c r="DH92" s="224"/>
      <c r="DI92" s="237" t="s">
        <v>93</v>
      </c>
      <c r="DJ92" s="86">
        <f t="shared" si="144"/>
        <v>24833111.322567899</v>
      </c>
      <c r="DK92" s="84">
        <f t="shared" si="145"/>
        <v>16608580.567637946</v>
      </c>
      <c r="DL92" s="85">
        <f t="shared" si="146"/>
        <v>41441691.890205845</v>
      </c>
      <c r="DM92"/>
    </row>
    <row r="93" spans="1:119" s="100" customFormat="1" ht="15.6">
      <c r="A93" s="73">
        <v>78</v>
      </c>
      <c r="B93" s="73" t="s">
        <v>94</v>
      </c>
      <c r="C93" s="82"/>
      <c r="D93" s="83">
        <v>-516497.38</v>
      </c>
      <c r="E93" s="87">
        <v>-5.1835828624762899</v>
      </c>
      <c r="F93" s="87">
        <v>0</v>
      </c>
      <c r="G93" s="87">
        <v>0</v>
      </c>
      <c r="H93" s="84">
        <v>-516497.38</v>
      </c>
      <c r="I93" s="88">
        <v>-4.5322690417690419</v>
      </c>
      <c r="J93" s="86">
        <v>513350.24</v>
      </c>
      <c r="K93" s="87">
        <v>2.0757862387992105</v>
      </c>
      <c r="L93" s="84">
        <v>0</v>
      </c>
      <c r="M93" s="87">
        <v>0</v>
      </c>
      <c r="N93" s="84">
        <v>513350.24</v>
      </c>
      <c r="O93" s="88">
        <v>1.1496742348572733</v>
      </c>
      <c r="P93" s="177">
        <f t="shared" si="110"/>
        <v>-3147.140000000014</v>
      </c>
      <c r="Q93" s="178">
        <f t="shared" si="111"/>
        <v>0</v>
      </c>
      <c r="R93" s="179">
        <f t="shared" si="112"/>
        <v>-3147.140000000014</v>
      </c>
      <c r="S93" s="79"/>
      <c r="T93" s="83">
        <v>0</v>
      </c>
      <c r="U93" s="87">
        <v>0</v>
      </c>
      <c r="V93" s="87">
        <v>0</v>
      </c>
      <c r="W93" s="87">
        <v>0</v>
      </c>
      <c r="X93" s="84">
        <v>0</v>
      </c>
      <c r="Y93" s="88">
        <v>0</v>
      </c>
      <c r="Z93" s="86">
        <v>0</v>
      </c>
      <c r="AA93" s="87">
        <v>0</v>
      </c>
      <c r="AB93" s="84">
        <v>0</v>
      </c>
      <c r="AC93" s="87">
        <v>0</v>
      </c>
      <c r="AD93" s="84">
        <v>0</v>
      </c>
      <c r="AE93" s="88">
        <v>0</v>
      </c>
      <c r="AF93" s="177">
        <f t="shared" si="113"/>
        <v>0</v>
      </c>
      <c r="AG93" s="178">
        <f t="shared" si="114"/>
        <v>0</v>
      </c>
      <c r="AH93" s="179">
        <f t="shared" si="115"/>
        <v>0</v>
      </c>
      <c r="AI93" s="81"/>
      <c r="AJ93" s="83">
        <v>3480954.5532281366</v>
      </c>
      <c r="AK93" s="87">
        <v>56.02965784969718</v>
      </c>
      <c r="AL93" s="84">
        <v>623580.36037374428</v>
      </c>
      <c r="AM93" s="87">
        <v>63.217798091417706</v>
      </c>
      <c r="AN93" s="84">
        <v>4104534.9136018809</v>
      </c>
      <c r="AO93" s="88">
        <v>57.014556175103564</v>
      </c>
      <c r="AP93" s="86">
        <v>1164301.9328948667</v>
      </c>
      <c r="AQ93" s="87">
        <v>10.246430809600165</v>
      </c>
      <c r="AR93" s="84">
        <v>1705844.0735032531</v>
      </c>
      <c r="AS93" s="87">
        <v>16.725437278811395</v>
      </c>
      <c r="AT93" s="84">
        <v>2870146.00639812</v>
      </c>
      <c r="AU93" s="88">
        <v>13.311068988633389</v>
      </c>
      <c r="AV93" s="177">
        <f t="shared" si="116"/>
        <v>4645256.4861230031</v>
      </c>
      <c r="AW93" s="178">
        <f t="shared" si="117"/>
        <v>2329424.4338769973</v>
      </c>
      <c r="AX93" s="179">
        <f t="shared" si="118"/>
        <v>6974680.9199999999</v>
      </c>
      <c r="AY93" s="81"/>
      <c r="AZ93" s="83">
        <v>5025450.526663797</v>
      </c>
      <c r="BA93" s="87">
        <v>45.859345585704091</v>
      </c>
      <c r="BB93" s="87">
        <v>659430.59047823166</v>
      </c>
      <c r="BC93" s="87">
        <v>41.767835728289313</v>
      </c>
      <c r="BD93" s="84">
        <v>5684881.1171420291</v>
      </c>
      <c r="BE93" s="88">
        <v>45.344104881010345</v>
      </c>
      <c r="BF93" s="86">
        <v>2644789.6152909328</v>
      </c>
      <c r="BG93" s="87">
        <v>5.0946281883273317</v>
      </c>
      <c r="BH93" s="84">
        <v>1773856.8708446212</v>
      </c>
      <c r="BI93" s="87">
        <v>9.1224318377198319</v>
      </c>
      <c r="BJ93" s="84">
        <v>4418646.4861355536</v>
      </c>
      <c r="BK93" s="88">
        <v>6.192196963962922</v>
      </c>
      <c r="BL93" s="177">
        <f t="shared" si="119"/>
        <v>7670240.1419547293</v>
      </c>
      <c r="BM93" s="178">
        <f t="shared" si="120"/>
        <v>2433287.4613228529</v>
      </c>
      <c r="BN93" s="179">
        <f t="shared" si="121"/>
        <v>10103527.603277583</v>
      </c>
      <c r="BO93" s="81"/>
      <c r="BP93" s="83">
        <v>459212.50000000006</v>
      </c>
      <c r="BQ93" s="87">
        <v>6.015595320748786</v>
      </c>
      <c r="BR93" s="87">
        <v>1557.42</v>
      </c>
      <c r="BS93" s="87">
        <v>0.16170906447928565</v>
      </c>
      <c r="BT93" s="84">
        <v>460769.92000000004</v>
      </c>
      <c r="BU93" s="88">
        <v>5.3597841057137545</v>
      </c>
      <c r="BV93" s="86">
        <v>43375.579999999987</v>
      </c>
      <c r="BW93" s="87">
        <v>0.19234693379806386</v>
      </c>
      <c r="BX93" s="84">
        <v>23359.16</v>
      </c>
      <c r="BY93" s="87">
        <v>0.19922354606783738</v>
      </c>
      <c r="BZ93" s="84">
        <v>66734.739999999991</v>
      </c>
      <c r="CA93" s="88">
        <v>0.19469929221199794</v>
      </c>
      <c r="CB93" s="177">
        <f t="shared" si="122"/>
        <v>502588.08000000007</v>
      </c>
      <c r="CC93" s="178">
        <f t="shared" si="123"/>
        <v>24916.58</v>
      </c>
      <c r="CD93" s="179">
        <f t="shared" si="124"/>
        <v>527504.66</v>
      </c>
      <c r="CE93" s="81"/>
      <c r="CF93" s="83"/>
      <c r="CG93" s="87">
        <f t="shared" si="125"/>
        <v>0</v>
      </c>
      <c r="CH93" s="87"/>
      <c r="CI93" s="87">
        <f t="shared" si="126"/>
        <v>0</v>
      </c>
      <c r="CJ93" s="84">
        <v>0</v>
      </c>
      <c r="CK93" s="88">
        <f t="shared" si="127"/>
        <v>0</v>
      </c>
      <c r="CL93" s="86">
        <v>0</v>
      </c>
      <c r="CM93" s="87">
        <f t="shared" si="128"/>
        <v>0</v>
      </c>
      <c r="CN93" s="84">
        <v>0</v>
      </c>
      <c r="CO93" s="87">
        <f t="shared" si="129"/>
        <v>0</v>
      </c>
      <c r="CP93" s="84">
        <v>0</v>
      </c>
      <c r="CQ93" s="88">
        <f t="shared" si="130"/>
        <v>0</v>
      </c>
      <c r="CR93" s="177">
        <f t="shared" si="131"/>
        <v>0</v>
      </c>
      <c r="CS93" s="178">
        <f t="shared" si="132"/>
        <v>0</v>
      </c>
      <c r="CT93" s="179">
        <f t="shared" si="133"/>
        <v>0</v>
      </c>
      <c r="CU93" s="81"/>
      <c r="CV93" s="86">
        <f t="shared" si="134"/>
        <v>8449120.1998919342</v>
      </c>
      <c r="CW93" s="87">
        <f t="shared" si="108"/>
        <v>12.842345241061381</v>
      </c>
      <c r="CX93" s="87">
        <f t="shared" si="135"/>
        <v>1284568.3708519759</v>
      </c>
      <c r="CY93" s="87">
        <f t="shared" si="136"/>
        <v>13.496200576297287</v>
      </c>
      <c r="CZ93" s="84">
        <f t="shared" si="137"/>
        <v>9733688.570743911</v>
      </c>
      <c r="DA93" s="88">
        <f t="shared" si="138"/>
        <v>12.924983263302723</v>
      </c>
      <c r="DB93" s="86">
        <f t="shared" si="139"/>
        <v>4365817.3681857996</v>
      </c>
      <c r="DC93" s="87">
        <f t="shared" si="100"/>
        <v>1.8074318813461168</v>
      </c>
      <c r="DD93" s="84">
        <f t="shared" si="140"/>
        <v>3503060.1043478744</v>
      </c>
      <c r="DE93" s="87">
        <f t="shared" si="141"/>
        <v>3.3935633880684577</v>
      </c>
      <c r="DF93" s="84">
        <f t="shared" si="142"/>
        <v>7868877.472533674</v>
      </c>
      <c r="DG93" s="88">
        <f t="shared" si="143"/>
        <v>2.282324507144426</v>
      </c>
      <c r="DH93" s="224"/>
      <c r="DI93" s="237" t="s">
        <v>94</v>
      </c>
      <c r="DJ93" s="86">
        <f t="shared" si="144"/>
        <v>9733688.570743911</v>
      </c>
      <c r="DK93" s="84">
        <f t="shared" si="145"/>
        <v>7868877.472533674</v>
      </c>
      <c r="DL93" s="85">
        <f t="shared" si="146"/>
        <v>17602566.043277584</v>
      </c>
      <c r="DM93"/>
    </row>
    <row r="94" spans="1:119" s="100" customFormat="1" ht="15.6">
      <c r="A94" s="73">
        <v>79</v>
      </c>
      <c r="B94" s="73" t="s">
        <v>95</v>
      </c>
      <c r="C94" s="90"/>
      <c r="D94" s="91">
        <v>19791117.324515682</v>
      </c>
      <c r="E94" s="95">
        <v>198.62423424610031</v>
      </c>
      <c r="F94" s="92">
        <v>5163340.8201533118</v>
      </c>
      <c r="G94" s="95">
        <v>360.5936741499624</v>
      </c>
      <c r="H94" s="92">
        <v>24954458.144668993</v>
      </c>
      <c r="I94" s="96">
        <v>218.9755891950596</v>
      </c>
      <c r="J94" s="94">
        <v>14936629.597834112</v>
      </c>
      <c r="K94" s="95">
        <v>60.397848792717113</v>
      </c>
      <c r="L94" s="92">
        <v>2736403.1061363304</v>
      </c>
      <c r="M94" s="95">
        <v>13.735998002832785</v>
      </c>
      <c r="N94" s="92">
        <v>17673032.703970443</v>
      </c>
      <c r="O94" s="96">
        <v>39.579664658469412</v>
      </c>
      <c r="P94" s="183">
        <f t="shared" si="110"/>
        <v>34727746.922349796</v>
      </c>
      <c r="Q94" s="189">
        <f t="shared" si="111"/>
        <v>7899743.9262896422</v>
      </c>
      <c r="R94" s="190">
        <f t="shared" si="112"/>
        <v>42627490.848639436</v>
      </c>
      <c r="S94" s="79"/>
      <c r="T94" s="91">
        <v>12639924.4834801</v>
      </c>
      <c r="U94" s="95">
        <v>68.40156114227014</v>
      </c>
      <c r="V94" s="92">
        <v>1910035.6236861371</v>
      </c>
      <c r="W94" s="95">
        <v>70.44982383026472</v>
      </c>
      <c r="X94" s="92">
        <v>14549960.107166236</v>
      </c>
      <c r="Y94" s="96">
        <v>68.66362803166669</v>
      </c>
      <c r="Z94" s="94">
        <v>21098851.845862661</v>
      </c>
      <c r="AA94" s="95">
        <v>25.250697837851376</v>
      </c>
      <c r="AB94" s="92">
        <f>SUM(AB74:AB93)</f>
        <v>6690735.0932489997</v>
      </c>
      <c r="AC94" s="95">
        <v>26.155913922678476</v>
      </c>
      <c r="AD94" s="92">
        <v>27789586.939111661</v>
      </c>
      <c r="AE94" s="96">
        <v>25.462866579661895</v>
      </c>
      <c r="AF94" s="183">
        <f t="shared" si="113"/>
        <v>33738776.32934276</v>
      </c>
      <c r="AG94" s="189">
        <f t="shared" si="114"/>
        <v>8600770.7169351373</v>
      </c>
      <c r="AH94" s="190">
        <f t="shared" si="115"/>
        <v>42339547.046277896</v>
      </c>
      <c r="AI94" s="81"/>
      <c r="AJ94" s="91">
        <v>7206446.4423767449</v>
      </c>
      <c r="AK94" s="95">
        <v>115.99540364699317</v>
      </c>
      <c r="AL94" s="92">
        <v>1244160.1970555892</v>
      </c>
      <c r="AM94" s="95">
        <v>126.13140683856338</v>
      </c>
      <c r="AN94" s="92">
        <v>8450606.6394323334</v>
      </c>
      <c r="AO94" s="96">
        <v>117.38420968499304</v>
      </c>
      <c r="AP94" s="94">
        <v>2929003.2068157485</v>
      </c>
      <c r="AQ94" s="95">
        <v>25.776671713594549</v>
      </c>
      <c r="AR94" s="92">
        <v>4019079.7670527366</v>
      </c>
      <c r="AS94" s="95">
        <v>39.406219833639604</v>
      </c>
      <c r="AT94" s="92">
        <v>6948082.9738684855</v>
      </c>
      <c r="AU94" s="96">
        <v>32.223591272967319</v>
      </c>
      <c r="AV94" s="183">
        <f t="shared" si="116"/>
        <v>10135449.649192493</v>
      </c>
      <c r="AW94" s="189">
        <f t="shared" si="117"/>
        <v>5263239.9641083255</v>
      </c>
      <c r="AX94" s="190">
        <f t="shared" si="118"/>
        <v>15398689.613300819</v>
      </c>
      <c r="AY94" s="81"/>
      <c r="AZ94" s="91">
        <v>11132525.867445128</v>
      </c>
      <c r="BA94" s="95">
        <v>101.58897163313192</v>
      </c>
      <c r="BB94" s="92">
        <v>1449159.6141482492</v>
      </c>
      <c r="BC94" s="95">
        <v>91.7886758391341</v>
      </c>
      <c r="BD94" s="84">
        <v>12581685.481593378</v>
      </c>
      <c r="BE94" s="96">
        <v>100.35482788496138</v>
      </c>
      <c r="BF94" s="94">
        <v>6952767.1129540252</v>
      </c>
      <c r="BG94" s="95">
        <v>13.393036298894552</v>
      </c>
      <c r="BH94" s="92">
        <v>4662126.0346176401</v>
      </c>
      <c r="BI94" s="95">
        <v>23.975963150514993</v>
      </c>
      <c r="BJ94" s="92">
        <v>11614893.147571664</v>
      </c>
      <c r="BK94" s="96">
        <v>16.276863584995247</v>
      </c>
      <c r="BL94" s="183">
        <f t="shared" si="119"/>
        <v>18085292.980399154</v>
      </c>
      <c r="BM94" s="189">
        <f t="shared" si="120"/>
        <v>6111285.648765889</v>
      </c>
      <c r="BN94" s="190">
        <f t="shared" si="121"/>
        <v>24196578.629165042</v>
      </c>
      <c r="BO94" s="81"/>
      <c r="BP94" s="91">
        <v>10643759.079999989</v>
      </c>
      <c r="BQ94" s="95">
        <v>139.4311943094435</v>
      </c>
      <c r="BR94" s="92">
        <v>1289797.4399999992</v>
      </c>
      <c r="BS94" s="95">
        <v>133.92144533277948</v>
      </c>
      <c r="BT94" s="84">
        <v>11933556.519999987</v>
      </c>
      <c r="BU94" s="96">
        <v>138.81393681369795</v>
      </c>
      <c r="BV94" s="94">
        <v>8044475.1699999981</v>
      </c>
      <c r="BW94" s="95">
        <v>35.67284017791021</v>
      </c>
      <c r="BX94" s="92">
        <v>4224948.9300000006</v>
      </c>
      <c r="BY94" s="95">
        <v>36.033372252688679</v>
      </c>
      <c r="BZ94" s="92">
        <v>12269424.099999998</v>
      </c>
      <c r="CA94" s="96">
        <v>35.796171351215719</v>
      </c>
      <c r="CB94" s="183">
        <f t="shared" si="122"/>
        <v>18688234.249999985</v>
      </c>
      <c r="CC94" s="189">
        <f t="shared" si="123"/>
        <v>5514746.3700000001</v>
      </c>
      <c r="CD94" s="190">
        <f t="shared" si="124"/>
        <v>24202980.619999986</v>
      </c>
      <c r="CE94" s="81"/>
      <c r="CF94" s="91">
        <v>12408810.870000001</v>
      </c>
      <c r="CG94" s="95">
        <f t="shared" si="125"/>
        <v>98.92858975381084</v>
      </c>
      <c r="CH94" s="92">
        <v>1854190.13</v>
      </c>
      <c r="CI94" s="95">
        <f t="shared" si="126"/>
        <v>100.41103270876204</v>
      </c>
      <c r="CJ94" s="92">
        <v>14263001</v>
      </c>
      <c r="CK94" s="96">
        <f t="shared" si="127"/>
        <v>99.118827224839819</v>
      </c>
      <c r="CL94" s="94">
        <v>7959480</v>
      </c>
      <c r="CM94" s="95">
        <f t="shared" si="128"/>
        <v>16.780398539419647</v>
      </c>
      <c r="CN94" s="92">
        <v>4466520</v>
      </c>
      <c r="CO94" s="95">
        <f t="shared" si="129"/>
        <v>27.308477726555719</v>
      </c>
      <c r="CP94" s="92">
        <v>12426000</v>
      </c>
      <c r="CQ94" s="96">
        <f t="shared" si="130"/>
        <v>19.47984762263086</v>
      </c>
      <c r="CR94" s="183">
        <f t="shared" si="131"/>
        <v>20368290.870000001</v>
      </c>
      <c r="CS94" s="189">
        <f t="shared" si="132"/>
        <v>6320710.1299999999</v>
      </c>
      <c r="CT94" s="190">
        <f t="shared" si="133"/>
        <v>26689001</v>
      </c>
      <c r="CU94" s="81"/>
      <c r="CV94" s="94">
        <f>SUM(CV74:CV93)</f>
        <v>73822584.067817658</v>
      </c>
      <c r="CW94" s="95">
        <f t="shared" si="108"/>
        <v>112.20755401234766</v>
      </c>
      <c r="CX94" s="95">
        <f>SUM(CX74:CX93)</f>
        <v>12910683.825043287</v>
      </c>
      <c r="CY94" s="95">
        <f t="shared" si="136"/>
        <v>135.64492356632996</v>
      </c>
      <c r="CZ94" s="92">
        <f t="shared" si="137"/>
        <v>86733267.892860949</v>
      </c>
      <c r="DA94" s="96">
        <f t="shared" si="138"/>
        <v>115.16970444854732</v>
      </c>
      <c r="DB94" s="94">
        <f>SUM(DB74:DB93)</f>
        <v>61921206.933466539</v>
      </c>
      <c r="DC94" s="95">
        <f t="shared" si="100"/>
        <v>25.635145519035976</v>
      </c>
      <c r="DD94" s="92">
        <f>SUM(DD74:DD93)</f>
        <v>26799812.931055706</v>
      </c>
      <c r="DE94" s="95">
        <f t="shared" si="141"/>
        <v>25.962119193168917</v>
      </c>
      <c r="DF94" s="92">
        <f>SUM(DF74:DF93)</f>
        <v>88721019.864522249</v>
      </c>
      <c r="DG94" s="96">
        <f t="shared" si="143"/>
        <v>25.733042437430079</v>
      </c>
      <c r="DH94" s="225"/>
      <c r="DI94" s="237" t="s">
        <v>95</v>
      </c>
      <c r="DJ94" s="94">
        <f t="shared" ref="DJ94:DK94" si="147">SUM(DJ74:DJ93)</f>
        <v>86733267.892860919</v>
      </c>
      <c r="DK94" s="92">
        <f t="shared" si="147"/>
        <v>88721019.864522249</v>
      </c>
      <c r="DL94" s="93">
        <f>SUM(DL74:DL93)</f>
        <v>175454287.7573832</v>
      </c>
      <c r="DM94"/>
      <c r="DO94" s="97"/>
    </row>
    <row r="95" spans="1:119" s="100" customFormat="1" ht="15.6">
      <c r="A95" s="73">
        <v>80</v>
      </c>
      <c r="B95" s="72" t="s">
        <v>96</v>
      </c>
      <c r="C95" s="90"/>
      <c r="D95" s="91">
        <v>25292491.505447481</v>
      </c>
      <c r="E95" s="95">
        <v>253.83618696568161</v>
      </c>
      <c r="F95" s="92">
        <v>6062573.7096517989</v>
      </c>
      <c r="G95" s="95">
        <v>423.39365246538159</v>
      </c>
      <c r="H95" s="92">
        <v>31355065.215099279</v>
      </c>
      <c r="I95" s="96">
        <v>275.1409724034686</v>
      </c>
      <c r="J95" s="94">
        <v>15251172.164396605</v>
      </c>
      <c r="K95" s="95">
        <v>61.669735080696654</v>
      </c>
      <c r="L95" s="92">
        <v>3337495.9175724168</v>
      </c>
      <c r="M95" s="95">
        <v>16.75332013599655</v>
      </c>
      <c r="N95" s="92">
        <v>18588668.081969023</v>
      </c>
      <c r="O95" s="96">
        <v>41.63027712649663</v>
      </c>
      <c r="P95" s="183">
        <f t="shared" si="110"/>
        <v>40543663.669844083</v>
      </c>
      <c r="Q95" s="189">
        <f t="shared" si="111"/>
        <v>9400069.6272242162</v>
      </c>
      <c r="R95" s="190">
        <f t="shared" si="112"/>
        <v>49943733.297068298</v>
      </c>
      <c r="S95" s="79"/>
      <c r="T95" s="91">
        <v>22551121.876242157</v>
      </c>
      <c r="U95" s="95">
        <v>122.03648398853919</v>
      </c>
      <c r="V95" s="92">
        <v>3613814.0097875101</v>
      </c>
      <c r="W95" s="95">
        <v>133.29204816271431</v>
      </c>
      <c r="X95" s="92">
        <v>26164935.886029668</v>
      </c>
      <c r="Y95" s="96">
        <v>123.47658769633919</v>
      </c>
      <c r="Z95" s="94">
        <v>27593853.498022389</v>
      </c>
      <c r="AA95" s="95">
        <v>33.023790201983537</v>
      </c>
      <c r="AB95" s="92">
        <f>+AB72+AB94</f>
        <v>8844236.0269917659</v>
      </c>
      <c r="AC95" s="95">
        <v>34.574538224844865</v>
      </c>
      <c r="AD95" s="92">
        <v>36438089.525014155</v>
      </c>
      <c r="AE95" s="96">
        <v>33.387261711593844</v>
      </c>
      <c r="AF95" s="183">
        <f t="shared" si="113"/>
        <v>50144975.374264546</v>
      </c>
      <c r="AG95" s="189">
        <f t="shared" si="114"/>
        <v>12458050.036779277</v>
      </c>
      <c r="AH95" s="190">
        <f t="shared" si="115"/>
        <v>62603025.411043823</v>
      </c>
      <c r="AI95" s="81"/>
      <c r="AJ95" s="91">
        <v>10824946.365935039</v>
      </c>
      <c r="AK95" s="95">
        <v>174.23900020820318</v>
      </c>
      <c r="AL95" s="92">
        <v>1906632.6045202329</v>
      </c>
      <c r="AM95" s="95">
        <v>193.29203208842588</v>
      </c>
      <c r="AN95" s="92">
        <v>12731578.970455272</v>
      </c>
      <c r="AO95" s="96">
        <v>176.84959189975513</v>
      </c>
      <c r="AP95" s="94">
        <v>3529929.7791641201</v>
      </c>
      <c r="AQ95" s="95">
        <v>31.065121703459649</v>
      </c>
      <c r="AR95" s="92">
        <v>4898551.1440108586</v>
      </c>
      <c r="AS95" s="95">
        <v>48.029249090712497</v>
      </c>
      <c r="AT95" s="92">
        <v>8428480.9231749792</v>
      </c>
      <c r="AU95" s="96">
        <v>39.089332315381988</v>
      </c>
      <c r="AV95" s="183">
        <f t="shared" si="116"/>
        <v>14354876.145099159</v>
      </c>
      <c r="AW95" s="189">
        <f t="shared" si="117"/>
        <v>6805183.748531092</v>
      </c>
      <c r="AX95" s="190">
        <f t="shared" si="118"/>
        <v>21160059.893630251</v>
      </c>
      <c r="AY95" s="81"/>
      <c r="AZ95" s="91">
        <v>16124160.568815719</v>
      </c>
      <c r="BA95" s="95">
        <v>147.13973361818987</v>
      </c>
      <c r="BB95" s="92">
        <v>2104152.9527776581</v>
      </c>
      <c r="BC95" s="95">
        <v>133.27545938546101</v>
      </c>
      <c r="BD95" s="84">
        <v>18228313.521593377</v>
      </c>
      <c r="BE95" s="96">
        <v>145.39381617580781</v>
      </c>
      <c r="BF95" s="94">
        <v>8874279.9880236015</v>
      </c>
      <c r="BG95" s="95">
        <v>17.094424719722308</v>
      </c>
      <c r="BH95" s="92">
        <v>5950882.1595480647</v>
      </c>
      <c r="BI95" s="95">
        <v>30.603662430177756</v>
      </c>
      <c r="BJ95" s="92">
        <v>14825162.147571666</v>
      </c>
      <c r="BK95" s="96">
        <v>20.775666106916319</v>
      </c>
      <c r="BL95" s="183">
        <f t="shared" si="119"/>
        <v>24998440.556839321</v>
      </c>
      <c r="BM95" s="189">
        <f t="shared" si="120"/>
        <v>8055035.1123257224</v>
      </c>
      <c r="BN95" s="190">
        <f t="shared" si="121"/>
        <v>33053475.669165045</v>
      </c>
      <c r="BO95" s="81"/>
      <c r="BP95" s="91">
        <v>12062965.949999988</v>
      </c>
      <c r="BQ95" s="95">
        <v>158.02253101379395</v>
      </c>
      <c r="BR95" s="92">
        <v>1472810.2899999991</v>
      </c>
      <c r="BS95" s="95">
        <v>152.92392171114102</v>
      </c>
      <c r="BT95" s="84">
        <v>13535776.239999985</v>
      </c>
      <c r="BU95" s="96">
        <v>157.45133351944892</v>
      </c>
      <c r="BV95" s="94">
        <v>9076602.5199999977</v>
      </c>
      <c r="BW95" s="95">
        <v>40.249759519660131</v>
      </c>
      <c r="BX95" s="92">
        <v>4876984.57</v>
      </c>
      <c r="BY95" s="95">
        <v>41.594396380414672</v>
      </c>
      <c r="BZ95" s="92">
        <v>13953587.089999998</v>
      </c>
      <c r="CA95" s="96">
        <v>40.709734243985544</v>
      </c>
      <c r="CB95" s="183">
        <f t="shared" si="122"/>
        <v>21139568.469999984</v>
      </c>
      <c r="CC95" s="189">
        <f t="shared" si="123"/>
        <v>6349794.8599999994</v>
      </c>
      <c r="CD95" s="190">
        <f t="shared" si="124"/>
        <v>27489363.329999983</v>
      </c>
      <c r="CE95" s="81"/>
      <c r="CF95" s="91">
        <v>19449555.870000001</v>
      </c>
      <c r="CG95" s="95">
        <f t="shared" si="125"/>
        <v>155.06055767268322</v>
      </c>
      <c r="CH95" s="92">
        <v>2569602.13</v>
      </c>
      <c r="CI95" s="95">
        <f t="shared" si="126"/>
        <v>139.15315336293727</v>
      </c>
      <c r="CJ95" s="92">
        <v>22019158</v>
      </c>
      <c r="CK95" s="96">
        <f t="shared" si="127"/>
        <v>153.01920805014663</v>
      </c>
      <c r="CL95" s="94">
        <v>12275511</v>
      </c>
      <c r="CM95" s="95">
        <f t="shared" si="128"/>
        <v>25.879575908857088</v>
      </c>
      <c r="CN95" s="92">
        <v>7182359</v>
      </c>
      <c r="CO95" s="95">
        <f t="shared" si="129"/>
        <v>43.913223443671356</v>
      </c>
      <c r="CP95" s="92">
        <v>19457870</v>
      </c>
      <c r="CQ95" s="96">
        <f t="shared" si="130"/>
        <v>30.503488062205083</v>
      </c>
      <c r="CR95" s="183">
        <f t="shared" si="131"/>
        <v>31725066.870000001</v>
      </c>
      <c r="CS95" s="189">
        <f t="shared" si="132"/>
        <v>9751961.129999999</v>
      </c>
      <c r="CT95" s="190">
        <f t="shared" si="133"/>
        <v>41477028</v>
      </c>
      <c r="CU95" s="81"/>
      <c r="CV95" s="94">
        <f>+CV72+CV94</f>
        <v>106305242.1364404</v>
      </c>
      <c r="CW95" s="95">
        <f t="shared" si="108"/>
        <v>161.57997379043729</v>
      </c>
      <c r="CX95" s="95">
        <f>+CX72+CX94</f>
        <v>17729585.6967372</v>
      </c>
      <c r="CY95" s="95">
        <f t="shared" si="136"/>
        <v>186.27427712478672</v>
      </c>
      <c r="CZ95" s="92">
        <f t="shared" si="137"/>
        <v>124034827.8331776</v>
      </c>
      <c r="DA95" s="96">
        <f t="shared" si="138"/>
        <v>164.70098279381588</v>
      </c>
      <c r="DB95" s="94">
        <f>+DB72+DB94</f>
        <v>76601348.949606702</v>
      </c>
      <c r="DC95" s="95">
        <f t="shared" si="100"/>
        <v>31.712668801620339</v>
      </c>
      <c r="DD95" s="92">
        <f>+DD72+DD94</f>
        <v>35090508.818123102</v>
      </c>
      <c r="DE95" s="95">
        <f t="shared" si="141"/>
        <v>33.99366909122562</v>
      </c>
      <c r="DF95" s="92">
        <f>+DF72+DF94</f>
        <v>111691857.76772982</v>
      </c>
      <c r="DG95" s="96">
        <f t="shared" si="143"/>
        <v>32.395607266928174</v>
      </c>
      <c r="DH95" s="225"/>
      <c r="DI95" s="236" t="s">
        <v>96</v>
      </c>
      <c r="DJ95" s="94">
        <f>+DJ72+DJ94</f>
        <v>124034827.83317757</v>
      </c>
      <c r="DK95" s="92">
        <f t="shared" ref="DK95:DL95" si="148">+DK72+DK94</f>
        <v>111691857.76772982</v>
      </c>
      <c r="DL95" s="93">
        <f t="shared" si="148"/>
        <v>235726685.60090742</v>
      </c>
      <c r="DM95"/>
      <c r="DO95" s="97"/>
    </row>
    <row r="96" spans="1:119" s="100" customFormat="1" ht="15.6">
      <c r="A96" s="73"/>
      <c r="B96" s="72"/>
      <c r="C96" s="82"/>
      <c r="D96" s="83"/>
      <c r="E96" s="87"/>
      <c r="F96" s="87"/>
      <c r="G96" s="87"/>
      <c r="H96" s="87"/>
      <c r="I96" s="88"/>
      <c r="J96" s="86"/>
      <c r="K96" s="87"/>
      <c r="L96" s="84"/>
      <c r="M96" s="87"/>
      <c r="N96" s="84"/>
      <c r="O96" s="88"/>
      <c r="P96" s="186"/>
      <c r="Q96" s="187"/>
      <c r="R96" s="188"/>
      <c r="S96" s="79"/>
      <c r="T96" s="83"/>
      <c r="U96" s="87"/>
      <c r="V96" s="87"/>
      <c r="W96" s="87"/>
      <c r="X96" s="87"/>
      <c r="Y96" s="88"/>
      <c r="Z96" s="86"/>
      <c r="AA96" s="87"/>
      <c r="AB96" s="84"/>
      <c r="AC96" s="87"/>
      <c r="AD96" s="84"/>
      <c r="AE96" s="88"/>
      <c r="AF96" s="186"/>
      <c r="AG96" s="187"/>
      <c r="AH96" s="188"/>
      <c r="AI96" s="81"/>
      <c r="AJ96" s="83"/>
      <c r="AK96" s="87"/>
      <c r="AL96" s="87"/>
      <c r="AM96" s="87"/>
      <c r="AN96" s="87"/>
      <c r="AO96" s="88"/>
      <c r="AP96" s="86"/>
      <c r="AQ96" s="87"/>
      <c r="AR96" s="84"/>
      <c r="AS96" s="87"/>
      <c r="AT96" s="84"/>
      <c r="AU96" s="88"/>
      <c r="AV96" s="186"/>
      <c r="AW96" s="187"/>
      <c r="AX96" s="188"/>
      <c r="AY96" s="81"/>
      <c r="AZ96" s="83"/>
      <c r="BA96" s="87"/>
      <c r="BB96" s="87"/>
      <c r="BC96" s="87"/>
      <c r="BD96" s="87"/>
      <c r="BE96" s="88"/>
      <c r="BF96" s="86"/>
      <c r="BG96" s="87"/>
      <c r="BH96" s="84"/>
      <c r="BI96" s="87"/>
      <c r="BJ96" s="84"/>
      <c r="BK96" s="88"/>
      <c r="BL96" s="186"/>
      <c r="BM96" s="187"/>
      <c r="BN96" s="188"/>
      <c r="BO96" s="81"/>
      <c r="BP96" s="83"/>
      <c r="BQ96" s="87"/>
      <c r="BR96" s="87"/>
      <c r="BS96" s="87"/>
      <c r="BT96" s="87"/>
      <c r="BU96" s="88"/>
      <c r="BV96" s="86"/>
      <c r="BW96" s="87"/>
      <c r="BX96" s="84"/>
      <c r="BY96" s="87"/>
      <c r="BZ96" s="84"/>
      <c r="CA96" s="88"/>
      <c r="CB96" s="186"/>
      <c r="CC96" s="187"/>
      <c r="CD96" s="188"/>
      <c r="CE96" s="81"/>
      <c r="CF96" s="83"/>
      <c r="CG96" s="87"/>
      <c r="CH96" s="87"/>
      <c r="CI96" s="87"/>
      <c r="CJ96" s="87"/>
      <c r="CK96" s="88"/>
      <c r="CL96" s="86"/>
      <c r="CM96" s="87"/>
      <c r="CN96" s="84"/>
      <c r="CO96" s="87"/>
      <c r="CP96" s="84"/>
      <c r="CQ96" s="88"/>
      <c r="CR96" s="186"/>
      <c r="CS96" s="187"/>
      <c r="CT96" s="188"/>
      <c r="CU96" s="81"/>
      <c r="CV96" s="86"/>
      <c r="CW96" s="87"/>
      <c r="CX96" s="87"/>
      <c r="CY96" s="87"/>
      <c r="CZ96" s="84"/>
      <c r="DA96" s="88"/>
      <c r="DB96" s="98"/>
      <c r="DC96" s="87"/>
      <c r="DD96" s="84"/>
      <c r="DE96" s="87"/>
      <c r="DF96" s="84"/>
      <c r="DG96" s="88"/>
      <c r="DH96" s="224"/>
      <c r="DI96" s="236"/>
      <c r="DJ96" s="86"/>
      <c r="DK96" s="84"/>
      <c r="DL96" s="85"/>
      <c r="DM96"/>
      <c r="DO96" s="106"/>
    </row>
    <row r="97" spans="1:119" s="100" customFormat="1" ht="15.6">
      <c r="A97" s="73">
        <v>81</v>
      </c>
      <c r="B97" s="108" t="s">
        <v>97</v>
      </c>
      <c r="C97" s="82"/>
      <c r="D97" s="83">
        <v>0</v>
      </c>
      <c r="E97" s="87">
        <v>0</v>
      </c>
      <c r="F97" s="87">
        <v>0</v>
      </c>
      <c r="G97" s="87">
        <v>0</v>
      </c>
      <c r="H97" s="84">
        <v>0</v>
      </c>
      <c r="I97" s="88">
        <v>0</v>
      </c>
      <c r="J97" s="86">
        <v>0</v>
      </c>
      <c r="K97" s="87">
        <v>0</v>
      </c>
      <c r="L97" s="84">
        <v>0</v>
      </c>
      <c r="M97" s="87">
        <v>0</v>
      </c>
      <c r="N97" s="84">
        <v>0</v>
      </c>
      <c r="O97" s="88">
        <v>0</v>
      </c>
      <c r="P97" s="177">
        <f t="shared" ref="P97:P101" si="149">+D97+J97</f>
        <v>0</v>
      </c>
      <c r="Q97" s="178">
        <f t="shared" ref="Q97:Q101" si="150">+F97+L97</f>
        <v>0</v>
      </c>
      <c r="R97" s="179">
        <f t="shared" ref="R97:R101" si="151">+P97+Q97</f>
        <v>0</v>
      </c>
      <c r="S97" s="79"/>
      <c r="T97" s="83">
        <v>0</v>
      </c>
      <c r="U97" s="87">
        <v>0</v>
      </c>
      <c r="V97" s="87">
        <v>0</v>
      </c>
      <c r="W97" s="87">
        <v>0</v>
      </c>
      <c r="X97" s="84">
        <v>0</v>
      </c>
      <c r="Y97" s="88">
        <v>0</v>
      </c>
      <c r="Z97" s="86">
        <v>0</v>
      </c>
      <c r="AA97" s="87">
        <v>0</v>
      </c>
      <c r="AB97" s="84">
        <v>0</v>
      </c>
      <c r="AC97" s="87">
        <v>0</v>
      </c>
      <c r="AD97" s="84">
        <v>0</v>
      </c>
      <c r="AE97" s="88">
        <v>0</v>
      </c>
      <c r="AF97" s="177">
        <f t="shared" ref="AF97:AF101" si="152">+T97+Z97</f>
        <v>0</v>
      </c>
      <c r="AG97" s="178">
        <f t="shared" ref="AG97:AG101" si="153">+V97+AB97</f>
        <v>0</v>
      </c>
      <c r="AH97" s="179">
        <f t="shared" ref="AH97:AH101" si="154">+AF97+AG97</f>
        <v>0</v>
      </c>
      <c r="AI97" s="81"/>
      <c r="AJ97" s="83">
        <v>0</v>
      </c>
      <c r="AK97" s="87">
        <v>0</v>
      </c>
      <c r="AL97" s="87">
        <v>0</v>
      </c>
      <c r="AM97" s="87">
        <v>0</v>
      </c>
      <c r="AN97" s="84">
        <v>0</v>
      </c>
      <c r="AO97" s="88">
        <v>0</v>
      </c>
      <c r="AP97" s="86">
        <v>0</v>
      </c>
      <c r="AQ97" s="87">
        <v>0</v>
      </c>
      <c r="AR97" s="84">
        <v>0</v>
      </c>
      <c r="AS97" s="87">
        <v>0</v>
      </c>
      <c r="AT97" s="84">
        <v>0</v>
      </c>
      <c r="AU97" s="88">
        <v>0</v>
      </c>
      <c r="AV97" s="177">
        <f t="shared" ref="AV97:AV101" si="155">+AJ97+AP97</f>
        <v>0</v>
      </c>
      <c r="AW97" s="178">
        <f t="shared" ref="AW97:AW101" si="156">+AL97+AR97</f>
        <v>0</v>
      </c>
      <c r="AX97" s="179">
        <f t="shared" ref="AX97:AX100" si="157">+AV97+AW97</f>
        <v>0</v>
      </c>
      <c r="AY97" s="81"/>
      <c r="AZ97" s="83">
        <v>0</v>
      </c>
      <c r="BA97" s="87">
        <v>0</v>
      </c>
      <c r="BB97" s="87"/>
      <c r="BC97" s="87">
        <v>0</v>
      </c>
      <c r="BD97" s="84">
        <v>0</v>
      </c>
      <c r="BE97" s="88">
        <v>0</v>
      </c>
      <c r="BF97" s="86">
        <v>0</v>
      </c>
      <c r="BG97" s="87">
        <v>0</v>
      </c>
      <c r="BH97" s="84">
        <v>0</v>
      </c>
      <c r="BI97" s="87">
        <v>0</v>
      </c>
      <c r="BJ97" s="84">
        <v>0</v>
      </c>
      <c r="BK97" s="88">
        <v>0</v>
      </c>
      <c r="BL97" s="177">
        <f t="shared" ref="BL97:BL101" si="158">+AZ97+BF97</f>
        <v>0</v>
      </c>
      <c r="BM97" s="178">
        <f t="shared" ref="BM97:BM101" si="159">+BB97+BH97</f>
        <v>0</v>
      </c>
      <c r="BN97" s="179">
        <f t="shared" ref="BN97:BN100" si="160">+BL97+BM97</f>
        <v>0</v>
      </c>
      <c r="BO97" s="81"/>
      <c r="BP97" s="83">
        <v>0</v>
      </c>
      <c r="BQ97" s="87">
        <v>0</v>
      </c>
      <c r="BR97" s="87">
        <v>0</v>
      </c>
      <c r="BS97" s="87">
        <v>0</v>
      </c>
      <c r="BT97" s="84">
        <v>0</v>
      </c>
      <c r="BU97" s="88">
        <v>0</v>
      </c>
      <c r="BV97" s="86">
        <v>0</v>
      </c>
      <c r="BW97" s="87">
        <v>0</v>
      </c>
      <c r="BX97" s="84">
        <v>0</v>
      </c>
      <c r="BY97" s="87">
        <v>0</v>
      </c>
      <c r="BZ97" s="84">
        <v>0</v>
      </c>
      <c r="CA97" s="88">
        <v>0</v>
      </c>
      <c r="CB97" s="177">
        <f t="shared" ref="CB97:CB100" si="161">+BP97+BV97</f>
        <v>0</v>
      </c>
      <c r="CC97" s="178">
        <f t="shared" ref="CC97:CC101" si="162">+BR97+BX97</f>
        <v>0</v>
      </c>
      <c r="CD97" s="179">
        <f t="shared" ref="CD97:CD100" si="163">+CB97+CC97</f>
        <v>0</v>
      </c>
      <c r="CE97" s="81"/>
      <c r="CF97" s="83"/>
      <c r="CG97" s="87">
        <f t="shared" ref="CG97:CG101" si="164">+CF97/$CF$110</f>
        <v>0</v>
      </c>
      <c r="CH97" s="87"/>
      <c r="CI97" s="87">
        <f t="shared" ref="CI97:CI101" si="165">+CH97/$CH$110</f>
        <v>0</v>
      </c>
      <c r="CJ97" s="84">
        <v>0</v>
      </c>
      <c r="CK97" s="88">
        <f t="shared" ref="CK97:CK101" si="166">+CJ97/$CJ$110</f>
        <v>0</v>
      </c>
      <c r="CL97" s="86">
        <v>0</v>
      </c>
      <c r="CM97" s="87">
        <f t="shared" ref="CM97:CM101" si="167">+CL97/$CL$110</f>
        <v>0</v>
      </c>
      <c r="CN97" s="84">
        <v>0</v>
      </c>
      <c r="CO97" s="87">
        <f t="shared" si="129"/>
        <v>0</v>
      </c>
      <c r="CP97" s="84">
        <v>0</v>
      </c>
      <c r="CQ97" s="88">
        <f t="shared" ref="CQ97:CQ101" si="168">+CP97/$CP$110</f>
        <v>0</v>
      </c>
      <c r="CR97" s="177">
        <f t="shared" ref="CR97:CR101" si="169">+CF97+CL97</f>
        <v>0</v>
      </c>
      <c r="CS97" s="178">
        <f t="shared" ref="CS97:CS101" si="170">+CH97+CN97</f>
        <v>0</v>
      </c>
      <c r="CT97" s="179">
        <f t="shared" ref="CT97:CT100" si="171">+CR97+CS97</f>
        <v>0</v>
      </c>
      <c r="CU97" s="81"/>
      <c r="CV97" s="86">
        <f>+D97+T97+AJ97+AZ97+BP97+CF97</f>
        <v>0</v>
      </c>
      <c r="CW97" s="87">
        <f t="shared" si="108"/>
        <v>0</v>
      </c>
      <c r="CX97" s="87">
        <f>+F97+V97+AL97+BB97+BR97+CH97</f>
        <v>0</v>
      </c>
      <c r="CY97" s="87">
        <f t="shared" ref="CY97:CY101" si="172">+CX97/$CX$110</f>
        <v>0</v>
      </c>
      <c r="CZ97" s="84">
        <f t="shared" ref="CZ97:CZ99" si="173">+CV97+CX97</f>
        <v>0</v>
      </c>
      <c r="DA97" s="88">
        <f t="shared" ref="DA97:DA101" si="174">+CZ97/$CZ$110</f>
        <v>0</v>
      </c>
      <c r="DB97" s="86">
        <f t="shared" ref="DB97:DB99" si="175">+J97+Z97+AP97+BF97+BV97+CL97</f>
        <v>0</v>
      </c>
      <c r="DC97" s="87">
        <f t="shared" si="100"/>
        <v>0</v>
      </c>
      <c r="DD97" s="84">
        <f t="shared" ref="DD97:DD99" si="176">+L97+AB97+AR97+BH97+BX97+CN97</f>
        <v>0</v>
      </c>
      <c r="DE97" s="293">
        <f t="shared" ref="DE97:DE101" si="177">+DD97/$DD$110</f>
        <v>0</v>
      </c>
      <c r="DF97" s="84">
        <f t="shared" ref="DF97:DF99" si="178">+DB97+DD97</f>
        <v>0</v>
      </c>
      <c r="DG97" s="88">
        <f t="shared" ref="DG97:DG101" si="179">+DF97/$DF$110</f>
        <v>0</v>
      </c>
      <c r="DH97" s="224"/>
      <c r="DI97" s="240" t="s">
        <v>97</v>
      </c>
      <c r="DJ97" s="86">
        <f t="shared" ref="DJ97:DJ99" si="180">+CZ97</f>
        <v>0</v>
      </c>
      <c r="DK97" s="84">
        <f t="shared" ref="DK97:DK99" si="181">+DF97</f>
        <v>0</v>
      </c>
      <c r="DL97" s="85">
        <f t="shared" ref="DL97:DL99" si="182">+DJ97+DK97</f>
        <v>0</v>
      </c>
      <c r="DM97"/>
    </row>
    <row r="98" spans="1:119" s="100" customFormat="1" ht="15.6">
      <c r="A98" s="73">
        <v>82</v>
      </c>
      <c r="B98" s="109" t="s">
        <v>98</v>
      </c>
      <c r="C98" s="82"/>
      <c r="D98" s="83">
        <v>0</v>
      </c>
      <c r="E98" s="87">
        <v>0</v>
      </c>
      <c r="F98" s="87">
        <v>0</v>
      </c>
      <c r="G98" s="87">
        <v>0</v>
      </c>
      <c r="H98" s="84">
        <v>0</v>
      </c>
      <c r="I98" s="88">
        <v>0</v>
      </c>
      <c r="J98" s="86">
        <v>-2335765.7834520899</v>
      </c>
      <c r="K98" s="87">
        <v>-9.4449171200307713</v>
      </c>
      <c r="L98" s="84">
        <v>-2586900.2165479101</v>
      </c>
      <c r="M98" s="87">
        <v>-12.98553423227238</v>
      </c>
      <c r="N98" s="84">
        <v>-4922666</v>
      </c>
      <c r="O98" s="88">
        <v>-11.02456339945982</v>
      </c>
      <c r="P98" s="177">
        <f t="shared" si="149"/>
        <v>-2335765.7834520899</v>
      </c>
      <c r="Q98" s="178">
        <f t="shared" si="150"/>
        <v>-2586900.2165479101</v>
      </c>
      <c r="R98" s="179">
        <f t="shared" si="151"/>
        <v>-4922666</v>
      </c>
      <c r="S98" s="79"/>
      <c r="T98" s="83">
        <v>0</v>
      </c>
      <c r="U98" s="87">
        <v>0</v>
      </c>
      <c r="V98" s="87">
        <v>0</v>
      </c>
      <c r="W98" s="87">
        <v>0</v>
      </c>
      <c r="X98" s="84">
        <v>0</v>
      </c>
      <c r="Y98" s="88">
        <v>0</v>
      </c>
      <c r="Z98" s="86">
        <v>0</v>
      </c>
      <c r="AA98" s="87">
        <v>0</v>
      </c>
      <c r="AB98" s="84">
        <v>0</v>
      </c>
      <c r="AC98" s="87">
        <v>0</v>
      </c>
      <c r="AD98" s="84">
        <v>0</v>
      </c>
      <c r="AE98" s="88">
        <v>0</v>
      </c>
      <c r="AF98" s="177">
        <f t="shared" si="152"/>
        <v>0</v>
      </c>
      <c r="AG98" s="178">
        <f t="shared" si="153"/>
        <v>0</v>
      </c>
      <c r="AH98" s="179">
        <f t="shared" si="154"/>
        <v>0</v>
      </c>
      <c r="AI98" s="81"/>
      <c r="AJ98" s="83">
        <v>0</v>
      </c>
      <c r="AK98" s="87">
        <v>0</v>
      </c>
      <c r="AL98" s="87">
        <v>0</v>
      </c>
      <c r="AM98" s="87">
        <v>0</v>
      </c>
      <c r="AN98" s="84">
        <v>0</v>
      </c>
      <c r="AO98" s="88">
        <v>0</v>
      </c>
      <c r="AP98" s="86">
        <v>0</v>
      </c>
      <c r="AQ98" s="87">
        <v>0</v>
      </c>
      <c r="AR98" s="84">
        <v>0</v>
      </c>
      <c r="AS98" s="87">
        <v>0</v>
      </c>
      <c r="AT98" s="84">
        <v>0</v>
      </c>
      <c r="AU98" s="88">
        <v>0</v>
      </c>
      <c r="AV98" s="177">
        <f t="shared" si="155"/>
        <v>0</v>
      </c>
      <c r="AW98" s="178">
        <f t="shared" si="156"/>
        <v>0</v>
      </c>
      <c r="AX98" s="179">
        <f t="shared" si="157"/>
        <v>0</v>
      </c>
      <c r="AY98" s="81"/>
      <c r="AZ98" s="83">
        <v>0</v>
      </c>
      <c r="BA98" s="87">
        <v>0</v>
      </c>
      <c r="BB98" s="87"/>
      <c r="BC98" s="87">
        <v>0</v>
      </c>
      <c r="BD98" s="84">
        <v>0</v>
      </c>
      <c r="BE98" s="88">
        <v>0</v>
      </c>
      <c r="BF98" s="86">
        <v>0</v>
      </c>
      <c r="BG98" s="87">
        <v>0</v>
      </c>
      <c r="BH98" s="84">
        <v>0</v>
      </c>
      <c r="BI98" s="87">
        <v>0</v>
      </c>
      <c r="BJ98" s="84">
        <v>0</v>
      </c>
      <c r="BK98" s="88">
        <v>0</v>
      </c>
      <c r="BL98" s="177">
        <f t="shared" si="158"/>
        <v>0</v>
      </c>
      <c r="BM98" s="178">
        <f t="shared" si="159"/>
        <v>0</v>
      </c>
      <c r="BN98" s="179">
        <f t="shared" si="160"/>
        <v>0</v>
      </c>
      <c r="BO98" s="81"/>
      <c r="BP98" s="83">
        <v>0</v>
      </c>
      <c r="BQ98" s="87">
        <v>0</v>
      </c>
      <c r="BR98" s="87">
        <v>0</v>
      </c>
      <c r="BS98" s="87">
        <v>0</v>
      </c>
      <c r="BT98" s="84">
        <v>0</v>
      </c>
      <c r="BU98" s="88">
        <v>0</v>
      </c>
      <c r="BV98" s="86">
        <v>0</v>
      </c>
      <c r="BW98" s="87">
        <v>0</v>
      </c>
      <c r="BX98" s="84">
        <v>0</v>
      </c>
      <c r="BY98" s="87">
        <v>0</v>
      </c>
      <c r="BZ98" s="84">
        <v>0</v>
      </c>
      <c r="CA98" s="88">
        <v>0</v>
      </c>
      <c r="CB98" s="177">
        <f t="shared" si="161"/>
        <v>0</v>
      </c>
      <c r="CC98" s="178">
        <f t="shared" si="162"/>
        <v>0</v>
      </c>
      <c r="CD98" s="179">
        <f t="shared" si="163"/>
        <v>0</v>
      </c>
      <c r="CE98" s="81"/>
      <c r="CF98" s="83"/>
      <c r="CG98" s="87">
        <f t="shared" si="164"/>
        <v>0</v>
      </c>
      <c r="CH98" s="87"/>
      <c r="CI98" s="87">
        <f t="shared" si="165"/>
        <v>0</v>
      </c>
      <c r="CJ98" s="84">
        <v>0</v>
      </c>
      <c r="CK98" s="88">
        <f t="shared" si="166"/>
        <v>0</v>
      </c>
      <c r="CL98" s="86">
        <v>0</v>
      </c>
      <c r="CM98" s="87">
        <f t="shared" si="167"/>
        <v>0</v>
      </c>
      <c r="CN98" s="84">
        <v>0</v>
      </c>
      <c r="CO98" s="87">
        <f t="shared" si="129"/>
        <v>0</v>
      </c>
      <c r="CP98" s="84">
        <v>0</v>
      </c>
      <c r="CQ98" s="88">
        <f t="shared" si="168"/>
        <v>0</v>
      </c>
      <c r="CR98" s="177">
        <f t="shared" si="169"/>
        <v>0</v>
      </c>
      <c r="CS98" s="178">
        <f t="shared" si="170"/>
        <v>0</v>
      </c>
      <c r="CT98" s="179">
        <f t="shared" si="171"/>
        <v>0</v>
      </c>
      <c r="CU98" s="81"/>
      <c r="CV98" s="86">
        <f>+D98+T98+AJ98+AZ98+BP98+CF98</f>
        <v>0</v>
      </c>
      <c r="CW98" s="87">
        <f t="shared" si="108"/>
        <v>0</v>
      </c>
      <c r="CX98" s="87">
        <f>+F98+V98+AL98+BB98+BR98+CH98</f>
        <v>0</v>
      </c>
      <c r="CY98" s="87">
        <f t="shared" si="172"/>
        <v>0</v>
      </c>
      <c r="CZ98" s="84">
        <f t="shared" si="173"/>
        <v>0</v>
      </c>
      <c r="DA98" s="88">
        <f t="shared" si="174"/>
        <v>0</v>
      </c>
      <c r="DB98" s="86">
        <f t="shared" si="175"/>
        <v>-2335765.7834520899</v>
      </c>
      <c r="DC98" s="87">
        <f t="shared" si="100"/>
        <v>-0.96699820178759011</v>
      </c>
      <c r="DD98" s="84">
        <f t="shared" si="176"/>
        <v>-2586900.2165479101</v>
      </c>
      <c r="DE98" s="293">
        <f t="shared" si="177"/>
        <v>-2.5060403195958312</v>
      </c>
      <c r="DF98" s="84">
        <f t="shared" si="178"/>
        <v>-4922666</v>
      </c>
      <c r="DG98" s="88">
        <f t="shared" si="179"/>
        <v>-1.4277921204775177</v>
      </c>
      <c r="DH98" s="226"/>
      <c r="DI98" s="241" t="s">
        <v>98</v>
      </c>
      <c r="DJ98" s="86">
        <f t="shared" si="180"/>
        <v>0</v>
      </c>
      <c r="DK98" s="84">
        <f t="shared" si="181"/>
        <v>-4922666</v>
      </c>
      <c r="DL98" s="85">
        <f t="shared" si="182"/>
        <v>-4922666</v>
      </c>
      <c r="DM98"/>
    </row>
    <row r="99" spans="1:119" s="100" customFormat="1" ht="15.6">
      <c r="A99" s="73">
        <v>83</v>
      </c>
      <c r="B99" s="73" t="s">
        <v>99</v>
      </c>
      <c r="C99" s="82"/>
      <c r="D99" s="83">
        <v>0</v>
      </c>
      <c r="E99" s="87">
        <v>0</v>
      </c>
      <c r="F99" s="87">
        <v>0</v>
      </c>
      <c r="G99" s="87">
        <v>0</v>
      </c>
      <c r="H99" s="84">
        <v>0</v>
      </c>
      <c r="I99" s="88">
        <v>0</v>
      </c>
      <c r="J99" s="86">
        <v>0</v>
      </c>
      <c r="K99" s="87">
        <v>0</v>
      </c>
      <c r="L99" s="84">
        <v>0</v>
      </c>
      <c r="M99" s="87">
        <v>0</v>
      </c>
      <c r="N99" s="84">
        <v>0</v>
      </c>
      <c r="O99" s="88">
        <v>0</v>
      </c>
      <c r="P99" s="177">
        <f t="shared" si="149"/>
        <v>0</v>
      </c>
      <c r="Q99" s="178">
        <f t="shared" si="150"/>
        <v>0</v>
      </c>
      <c r="R99" s="179">
        <f t="shared" si="151"/>
        <v>0</v>
      </c>
      <c r="S99" s="79"/>
      <c r="T99" s="83">
        <v>0</v>
      </c>
      <c r="U99" s="87">
        <v>0</v>
      </c>
      <c r="V99" s="87">
        <v>0</v>
      </c>
      <c r="W99" s="87">
        <v>0</v>
      </c>
      <c r="X99" s="84">
        <v>0</v>
      </c>
      <c r="Y99" s="88">
        <v>0</v>
      </c>
      <c r="Z99" s="86">
        <v>0</v>
      </c>
      <c r="AA99" s="87">
        <v>0</v>
      </c>
      <c r="AB99" s="84">
        <v>0</v>
      </c>
      <c r="AC99" s="87">
        <v>0</v>
      </c>
      <c r="AD99" s="84">
        <v>0</v>
      </c>
      <c r="AE99" s="88">
        <v>0</v>
      </c>
      <c r="AF99" s="177">
        <f t="shared" si="152"/>
        <v>0</v>
      </c>
      <c r="AG99" s="178">
        <f t="shared" si="153"/>
        <v>0</v>
      </c>
      <c r="AH99" s="179">
        <f t="shared" si="154"/>
        <v>0</v>
      </c>
      <c r="AI99" s="81"/>
      <c r="AJ99" s="83">
        <v>0</v>
      </c>
      <c r="AK99" s="87">
        <v>0</v>
      </c>
      <c r="AL99" s="87">
        <v>0</v>
      </c>
      <c r="AM99" s="87">
        <v>0</v>
      </c>
      <c r="AN99" s="84">
        <v>0</v>
      </c>
      <c r="AO99" s="88">
        <v>0</v>
      </c>
      <c r="AP99" s="86">
        <v>0</v>
      </c>
      <c r="AQ99" s="87">
        <v>0</v>
      </c>
      <c r="AR99" s="84">
        <v>0</v>
      </c>
      <c r="AS99" s="87">
        <v>0</v>
      </c>
      <c r="AT99" s="84">
        <v>0</v>
      </c>
      <c r="AU99" s="88">
        <v>0</v>
      </c>
      <c r="AV99" s="177">
        <f t="shared" si="155"/>
        <v>0</v>
      </c>
      <c r="AW99" s="178">
        <f t="shared" si="156"/>
        <v>0</v>
      </c>
      <c r="AX99" s="179">
        <f t="shared" si="157"/>
        <v>0</v>
      </c>
      <c r="AY99" s="81"/>
      <c r="AZ99" s="83">
        <v>0</v>
      </c>
      <c r="BA99" s="87">
        <v>0</v>
      </c>
      <c r="BB99" s="87"/>
      <c r="BC99" s="87">
        <v>0</v>
      </c>
      <c r="BD99" s="84">
        <v>0</v>
      </c>
      <c r="BE99" s="88">
        <v>0</v>
      </c>
      <c r="BF99" s="86">
        <v>0</v>
      </c>
      <c r="BG99" s="87">
        <v>0</v>
      </c>
      <c r="BH99" s="84">
        <v>0</v>
      </c>
      <c r="BI99" s="87">
        <v>0</v>
      </c>
      <c r="BJ99" s="84">
        <v>0</v>
      </c>
      <c r="BK99" s="88">
        <v>0</v>
      </c>
      <c r="BL99" s="177">
        <f t="shared" si="158"/>
        <v>0</v>
      </c>
      <c r="BM99" s="178">
        <f t="shared" si="159"/>
        <v>0</v>
      </c>
      <c r="BN99" s="179">
        <f t="shared" si="160"/>
        <v>0</v>
      </c>
      <c r="BO99" s="81"/>
      <c r="BP99" s="83">
        <v>0</v>
      </c>
      <c r="BQ99" s="87">
        <v>0</v>
      </c>
      <c r="BR99" s="87">
        <v>0</v>
      </c>
      <c r="BS99" s="87">
        <v>0</v>
      </c>
      <c r="BT99" s="84">
        <v>0</v>
      </c>
      <c r="BU99" s="88">
        <v>0</v>
      </c>
      <c r="BV99" s="86">
        <v>0</v>
      </c>
      <c r="BW99" s="87">
        <v>0</v>
      </c>
      <c r="BX99" s="84">
        <v>0</v>
      </c>
      <c r="BY99" s="87">
        <v>0</v>
      </c>
      <c r="BZ99" s="84">
        <v>0</v>
      </c>
      <c r="CA99" s="88">
        <v>0</v>
      </c>
      <c r="CB99" s="177">
        <f t="shared" si="161"/>
        <v>0</v>
      </c>
      <c r="CC99" s="178">
        <f t="shared" si="162"/>
        <v>0</v>
      </c>
      <c r="CD99" s="179">
        <f t="shared" si="163"/>
        <v>0</v>
      </c>
      <c r="CE99" s="81"/>
      <c r="CF99" s="83"/>
      <c r="CG99" s="87">
        <f t="shared" si="164"/>
        <v>0</v>
      </c>
      <c r="CH99" s="87"/>
      <c r="CI99" s="87">
        <f t="shared" si="165"/>
        <v>0</v>
      </c>
      <c r="CJ99" s="84">
        <v>0</v>
      </c>
      <c r="CK99" s="88">
        <f t="shared" si="166"/>
        <v>0</v>
      </c>
      <c r="CL99" s="86">
        <v>0</v>
      </c>
      <c r="CM99" s="87">
        <f t="shared" si="167"/>
        <v>0</v>
      </c>
      <c r="CN99" s="84">
        <v>0</v>
      </c>
      <c r="CO99" s="87">
        <f t="shared" si="129"/>
        <v>0</v>
      </c>
      <c r="CP99" s="84">
        <v>0</v>
      </c>
      <c r="CQ99" s="88">
        <f t="shared" si="168"/>
        <v>0</v>
      </c>
      <c r="CR99" s="177">
        <f t="shared" si="169"/>
        <v>0</v>
      </c>
      <c r="CS99" s="178">
        <f t="shared" si="170"/>
        <v>0</v>
      </c>
      <c r="CT99" s="179">
        <f t="shared" si="171"/>
        <v>0</v>
      </c>
      <c r="CU99" s="81"/>
      <c r="CV99" s="86">
        <f>+D99+T99+AJ99+AZ99+BP99+CF99</f>
        <v>0</v>
      </c>
      <c r="CW99" s="87">
        <f t="shared" si="108"/>
        <v>0</v>
      </c>
      <c r="CX99" s="87">
        <f>+F99+V99+AL99+BB99+BR99+CH99</f>
        <v>0</v>
      </c>
      <c r="CY99" s="87">
        <f t="shared" si="172"/>
        <v>0</v>
      </c>
      <c r="CZ99" s="84">
        <f t="shared" si="173"/>
        <v>0</v>
      </c>
      <c r="DA99" s="88">
        <f t="shared" si="174"/>
        <v>0</v>
      </c>
      <c r="DB99" s="86">
        <f t="shared" si="175"/>
        <v>0</v>
      </c>
      <c r="DC99" s="87">
        <f t="shared" si="100"/>
        <v>0</v>
      </c>
      <c r="DD99" s="84">
        <f t="shared" si="176"/>
        <v>0</v>
      </c>
      <c r="DE99" s="293">
        <f t="shared" si="177"/>
        <v>0</v>
      </c>
      <c r="DF99" s="84">
        <f t="shared" si="178"/>
        <v>0</v>
      </c>
      <c r="DG99" s="88">
        <f t="shared" si="179"/>
        <v>0</v>
      </c>
      <c r="DH99" s="226"/>
      <c r="DI99" s="237" t="s">
        <v>99</v>
      </c>
      <c r="DJ99" s="86">
        <f t="shared" si="180"/>
        <v>0</v>
      </c>
      <c r="DK99" s="84">
        <f t="shared" si="181"/>
        <v>0</v>
      </c>
      <c r="DL99" s="85">
        <f t="shared" si="182"/>
        <v>0</v>
      </c>
      <c r="DM99"/>
      <c r="DN99" s="100" t="s">
        <v>189</v>
      </c>
    </row>
    <row r="100" spans="1:119" s="65" customFormat="1" ht="16.149999999999999" thickBot="1">
      <c r="A100" s="73">
        <v>84</v>
      </c>
      <c r="B100" s="89" t="s">
        <v>100</v>
      </c>
      <c r="C100" s="90"/>
      <c r="D100" s="91">
        <v>178477926.95544758</v>
      </c>
      <c r="E100" s="95">
        <v>1791.2097124220711</v>
      </c>
      <c r="F100" s="92">
        <v>25022265.579651803</v>
      </c>
      <c r="G100" s="95">
        <v>1747.486945991466</v>
      </c>
      <c r="H100" s="84">
        <v>203500192.53509939</v>
      </c>
      <c r="I100" s="96">
        <v>1785.7159752114724</v>
      </c>
      <c r="J100" s="94">
        <v>81272379.433822468</v>
      </c>
      <c r="K100" s="95">
        <v>328.6335014145443</v>
      </c>
      <c r="L100" s="94">
        <v>83228333.768146545</v>
      </c>
      <c r="M100" s="95">
        <v>417.78355822455524</v>
      </c>
      <c r="N100" s="94">
        <v>164500713.20196903</v>
      </c>
      <c r="O100" s="96">
        <v>368.40779812229079</v>
      </c>
      <c r="P100" s="183">
        <f t="shared" si="149"/>
        <v>259750306.38927007</v>
      </c>
      <c r="Q100" s="189">
        <f t="shared" si="150"/>
        <v>108250599.34779835</v>
      </c>
      <c r="R100" s="190">
        <f t="shared" si="151"/>
        <v>368000905.73706841</v>
      </c>
      <c r="S100" s="79"/>
      <c r="T100" s="91">
        <v>296775553.44824213</v>
      </c>
      <c r="U100" s="95">
        <v>1606.0152251108941</v>
      </c>
      <c r="V100" s="92">
        <v>46691641.877787523</v>
      </c>
      <c r="W100" s="95">
        <v>1722.1762274191326</v>
      </c>
      <c r="X100" s="92">
        <v>343467195.32602966</v>
      </c>
      <c r="Y100" s="96">
        <v>1620.8775534257802</v>
      </c>
      <c r="Z100" s="94">
        <v>188914445.49802205</v>
      </c>
      <c r="AA100" s="95">
        <v>226.0891547712917</v>
      </c>
      <c r="AB100" s="94">
        <v>105010621.94699177</v>
      </c>
      <c r="AC100" s="95">
        <v>410.51524986900716</v>
      </c>
      <c r="AD100" s="94">
        <v>293925067.44501382</v>
      </c>
      <c r="AE100" s="96">
        <v>269.31579779032711</v>
      </c>
      <c r="AF100" s="183">
        <f t="shared" si="152"/>
        <v>485689998.94626415</v>
      </c>
      <c r="AG100" s="189">
        <f t="shared" si="153"/>
        <v>151702263.8247793</v>
      </c>
      <c r="AH100" s="190">
        <f t="shared" si="154"/>
        <v>637392262.77104342</v>
      </c>
      <c r="AI100" s="81"/>
      <c r="AJ100" s="91">
        <v>114192090.59879428</v>
      </c>
      <c r="AK100" s="95">
        <v>1838.0428895455161</v>
      </c>
      <c r="AL100" s="92">
        <v>21594738.183517348</v>
      </c>
      <c r="AM100" s="95">
        <v>2189.2475855147354</v>
      </c>
      <c r="AN100" s="92">
        <v>135786828.78231162</v>
      </c>
      <c r="AO100" s="96">
        <v>1886.163948025609</v>
      </c>
      <c r="AP100" s="94">
        <v>35986410.090949692</v>
      </c>
      <c r="AQ100" s="95">
        <v>316.6981438964155</v>
      </c>
      <c r="AR100" s="92">
        <v>57497354.100135945</v>
      </c>
      <c r="AS100" s="95">
        <v>563.74929258597274</v>
      </c>
      <c r="AT100" s="92">
        <v>93483764.191085637</v>
      </c>
      <c r="AU100" s="96">
        <v>433.55593467744626</v>
      </c>
      <c r="AV100" s="183">
        <f t="shared" si="155"/>
        <v>150178500.68974397</v>
      </c>
      <c r="AW100" s="189">
        <f t="shared" si="156"/>
        <v>79092092.283653289</v>
      </c>
      <c r="AX100" s="190">
        <f t="shared" si="157"/>
        <v>229270592.97339725</v>
      </c>
      <c r="AY100" s="81"/>
      <c r="AZ100" s="91">
        <v>208424499.91148072</v>
      </c>
      <c r="BA100" s="95">
        <v>1901.961051900649</v>
      </c>
      <c r="BB100" s="92">
        <v>30094416.018712655</v>
      </c>
      <c r="BC100" s="95">
        <v>1906.1575892267961</v>
      </c>
      <c r="BD100" s="84">
        <v>238518915.93019336</v>
      </c>
      <c r="BE100" s="96">
        <v>1902.4895186340918</v>
      </c>
      <c r="BF100" s="94">
        <v>132772453.69850786</v>
      </c>
      <c r="BG100" s="95">
        <v>255.7580691239198</v>
      </c>
      <c r="BH100" s="92">
        <v>94205482.529063746</v>
      </c>
      <c r="BI100" s="95">
        <v>484.47149667813704</v>
      </c>
      <c r="BJ100" s="92">
        <v>226977936.22757161</v>
      </c>
      <c r="BK100" s="96">
        <v>318.08203982938437</v>
      </c>
      <c r="BL100" s="183">
        <f t="shared" si="158"/>
        <v>341196953.60998857</v>
      </c>
      <c r="BM100" s="189">
        <f t="shared" si="159"/>
        <v>124299898.5477764</v>
      </c>
      <c r="BN100" s="190">
        <f t="shared" si="160"/>
        <v>465496852.15776497</v>
      </c>
      <c r="BO100" s="81"/>
      <c r="BP100" s="91">
        <v>136936603.39999998</v>
      </c>
      <c r="BQ100" s="95">
        <v>1793.8431350459146</v>
      </c>
      <c r="BR100" s="92">
        <v>19138600.369999997</v>
      </c>
      <c r="BS100" s="95">
        <v>1987.1872463918594</v>
      </c>
      <c r="BT100" s="92">
        <v>156075203.76999998</v>
      </c>
      <c r="BU100" s="96">
        <v>1815.5034869951608</v>
      </c>
      <c r="BV100" s="94">
        <v>56528509.649999961</v>
      </c>
      <c r="BW100" s="95">
        <v>250.67297090555931</v>
      </c>
      <c r="BX100" s="94">
        <v>45978752.020000055</v>
      </c>
      <c r="BY100" s="95">
        <v>392.13952989740005</v>
      </c>
      <c r="BZ100" s="94">
        <v>102507261.67000002</v>
      </c>
      <c r="CA100" s="96">
        <v>299.06599312051071</v>
      </c>
      <c r="CB100" s="183">
        <f t="shared" si="161"/>
        <v>193465113.04999995</v>
      </c>
      <c r="CC100" s="189">
        <f t="shared" si="162"/>
        <v>65117352.390000053</v>
      </c>
      <c r="CD100" s="190">
        <f t="shared" si="163"/>
        <v>258582465.44</v>
      </c>
      <c r="CE100" s="81"/>
      <c r="CF100" s="91">
        <v>202231404.47813454</v>
      </c>
      <c r="CG100" s="95">
        <f t="shared" si="164"/>
        <v>1612.2791989136308</v>
      </c>
      <c r="CH100" s="92">
        <v>29792596.031249247</v>
      </c>
      <c r="CI100" s="95">
        <f t="shared" si="165"/>
        <v>1613.3757192271876</v>
      </c>
      <c r="CJ100" s="92">
        <v>232024000.5093838</v>
      </c>
      <c r="CK100" s="96">
        <f t="shared" si="166"/>
        <v>1612.4199120862263</v>
      </c>
      <c r="CL100" s="94">
        <v>107322491.72656482</v>
      </c>
      <c r="CM100" s="95">
        <f t="shared" si="167"/>
        <v>226.2602812514543</v>
      </c>
      <c r="CN100" s="92">
        <v>74565954.017671436</v>
      </c>
      <c r="CO100" s="95">
        <f t="shared" si="129"/>
        <v>455.89915514784627</v>
      </c>
      <c r="CP100" s="92">
        <v>181888445.74423626</v>
      </c>
      <c r="CQ100" s="96">
        <f t="shared" si="168"/>
        <v>285.14076995130233</v>
      </c>
      <c r="CR100" s="183">
        <f t="shared" si="169"/>
        <v>309553896.2046994</v>
      </c>
      <c r="CS100" s="189">
        <f t="shared" si="170"/>
        <v>104358550.04892069</v>
      </c>
      <c r="CT100" s="190">
        <f t="shared" si="171"/>
        <v>413912446.25362009</v>
      </c>
      <c r="CU100" s="81"/>
      <c r="CV100" s="110">
        <f>+CV62+CV95+CV97+CV98+CV99</f>
        <v>1137038078.7920997</v>
      </c>
      <c r="CW100" s="111">
        <f t="shared" si="108"/>
        <v>1728.2551572965033</v>
      </c>
      <c r="CX100" s="112">
        <f>+CX62+CX95+CX97+CX98+CX99</f>
        <v>172334258.06091854</v>
      </c>
      <c r="CY100" s="111">
        <f t="shared" si="172"/>
        <v>1810.6141842920629</v>
      </c>
      <c r="CZ100" s="112">
        <f>+CZ62+CZ95+CZ97+CZ98+CZ99</f>
        <v>1309372336.8530183</v>
      </c>
      <c r="DA100" s="96">
        <f t="shared" si="174"/>
        <v>1738.6641678801343</v>
      </c>
      <c r="DB100" s="94">
        <f>+DB62+DB95+DB97+DB98+DB99</f>
        <v>602796690.09786689</v>
      </c>
      <c r="DC100" s="95">
        <f t="shared" si="100"/>
        <v>249.55555026012081</v>
      </c>
      <c r="DD100" s="92">
        <f>+DD62+DD95+DD97+DD98+DD99</f>
        <v>460486498.38200957</v>
      </c>
      <c r="DE100" s="292">
        <f t="shared" si="177"/>
        <v>446.09286596866463</v>
      </c>
      <c r="DF100" s="112">
        <f>+DF62+DF95+DF97+DF98+DF99</f>
        <v>1063283188.4798763</v>
      </c>
      <c r="DG100" s="96">
        <f t="shared" si="179"/>
        <v>308.39942387880444</v>
      </c>
      <c r="DH100" s="254"/>
      <c r="DI100" s="238" t="s">
        <v>100</v>
      </c>
      <c r="DJ100" s="94">
        <f>+DJ62+DJ95+DJ97+DJ98+DJ99</f>
        <v>1309372336.8530178</v>
      </c>
      <c r="DK100" s="92">
        <f t="shared" ref="DK100:DL100" si="183">+DK62+DK95+DK97+DK98+DK99</f>
        <v>1063283188.4798763</v>
      </c>
      <c r="DL100" s="93">
        <f t="shared" si="183"/>
        <v>2372655525.3328943</v>
      </c>
      <c r="DM100"/>
      <c r="DN100" s="97">
        <f>+R101+AH101+AX101+BN101+CD101+CT101</f>
        <v>220438194.36018884</v>
      </c>
      <c r="DO100" s="97"/>
    </row>
    <row r="101" spans="1:119" s="65" customFormat="1" ht="16.149999999999999" thickBot="1">
      <c r="A101" s="73">
        <v>85</v>
      </c>
      <c r="B101" s="89" t="s">
        <v>101</v>
      </c>
      <c r="C101" s="82"/>
      <c r="D101" s="113">
        <v>8988971.3545523286</v>
      </c>
      <c r="E101" s="114">
        <v>90.213580298795961</v>
      </c>
      <c r="F101" s="115">
        <v>-3303947.9496518001</v>
      </c>
      <c r="G101" s="114">
        <v>-230.73873522255744</v>
      </c>
      <c r="H101" s="115">
        <v>5685023.4049005285</v>
      </c>
      <c r="I101" s="116">
        <v>49.886130264132404</v>
      </c>
      <c r="J101" s="115">
        <v>8428917.4861775339</v>
      </c>
      <c r="K101" s="114">
        <v>34.0832234261376</v>
      </c>
      <c r="L101" s="115">
        <v>18144018.361853451</v>
      </c>
      <c r="M101" s="114">
        <v>91.078028461119459</v>
      </c>
      <c r="N101" s="115">
        <v>26572935.848030984</v>
      </c>
      <c r="O101" s="116">
        <v>59.511454964930827</v>
      </c>
      <c r="P101" s="157">
        <f t="shared" si="149"/>
        <v>17417888.840729862</v>
      </c>
      <c r="Q101" s="158">
        <f t="shared" si="150"/>
        <v>14840070.41220165</v>
      </c>
      <c r="R101" s="159">
        <f t="shared" si="151"/>
        <v>32257959.252931513</v>
      </c>
      <c r="S101" s="79"/>
      <c r="T101" s="113">
        <v>46635051.291757882</v>
      </c>
      <c r="U101" s="114">
        <v>252.36782992455156</v>
      </c>
      <c r="V101" s="115">
        <v>2673775.4122124836</v>
      </c>
      <c r="W101" s="114">
        <v>98.619630134718335</v>
      </c>
      <c r="X101" s="115">
        <v>49308826.703970365</v>
      </c>
      <c r="Y101" s="116">
        <v>232.69637239842174</v>
      </c>
      <c r="Z101" s="115">
        <v>29965180.765061058</v>
      </c>
      <c r="AA101" s="114">
        <v>35.861748813764251</v>
      </c>
      <c r="AB101" s="115">
        <v>-3624269.4169918001</v>
      </c>
      <c r="AC101" s="114">
        <v>-14.168260674239452</v>
      </c>
      <c r="AD101" s="115">
        <v>26340911.348069258</v>
      </c>
      <c r="AE101" s="116">
        <v>24.135483291355104</v>
      </c>
      <c r="AF101" s="157">
        <f t="shared" si="152"/>
        <v>76600232.056818932</v>
      </c>
      <c r="AG101" s="158">
        <f t="shared" si="153"/>
        <v>-950494.00477931648</v>
      </c>
      <c r="AH101" s="159">
        <f t="shared" si="154"/>
        <v>75649738.052039623</v>
      </c>
      <c r="AI101" s="81"/>
      <c r="AJ101" s="113">
        <v>8403191.625471428</v>
      </c>
      <c r="AK101" s="114">
        <v>135.25828746714677</v>
      </c>
      <c r="AL101" s="117">
        <v>899427.09221692756</v>
      </c>
      <c r="AM101" s="114">
        <v>91.182795236914799</v>
      </c>
      <c r="AN101" s="117">
        <v>9302618.7176883556</v>
      </c>
      <c r="AO101" s="116">
        <v>129.21919014443966</v>
      </c>
      <c r="AP101" s="115">
        <v>5650585.9572293563</v>
      </c>
      <c r="AQ101" s="114">
        <v>49.727941188324884</v>
      </c>
      <c r="AR101" s="117">
        <v>2931017.0916850194</v>
      </c>
      <c r="AS101" s="114">
        <v>28.737997388838423</v>
      </c>
      <c r="AT101" s="117">
        <v>8581603.0489143766</v>
      </c>
      <c r="AU101" s="116">
        <v>39.799477086714077</v>
      </c>
      <c r="AV101" s="157">
        <f t="shared" si="155"/>
        <v>14053777.582700785</v>
      </c>
      <c r="AW101" s="158">
        <f t="shared" si="156"/>
        <v>3830444.183901947</v>
      </c>
      <c r="AX101" s="159">
        <f>+AV101+AW101</f>
        <v>17884221.766602732</v>
      </c>
      <c r="AY101" s="81"/>
      <c r="AZ101" s="113">
        <v>1261501.2681648433</v>
      </c>
      <c r="BA101" s="114">
        <v>11.511728611520326</v>
      </c>
      <c r="BB101" s="115">
        <v>-1082753.6683581956</v>
      </c>
      <c r="BC101" s="114">
        <v>-68.580799870673644</v>
      </c>
      <c r="BD101" s="115">
        <v>178747.59980666637</v>
      </c>
      <c r="BE101" s="116">
        <v>1.42573780275234</v>
      </c>
      <c r="BF101" s="115">
        <v>10073977.590924725</v>
      </c>
      <c r="BG101" s="114">
        <v>19.405388582356977</v>
      </c>
      <c r="BH101" s="117">
        <v>5524618.7615036964</v>
      </c>
      <c r="BI101" s="114">
        <v>28.411513301638962</v>
      </c>
      <c r="BJ101" s="117">
        <v>15598596.352428421</v>
      </c>
      <c r="BK101" s="116">
        <v>21.859540309155939</v>
      </c>
      <c r="BL101" s="157">
        <f t="shared" si="158"/>
        <v>11335478.859089568</v>
      </c>
      <c r="BM101" s="158">
        <f t="shared" si="159"/>
        <v>4441865.0931455009</v>
      </c>
      <c r="BN101" s="159">
        <f>+BL101+BM101</f>
        <v>15777343.952235069</v>
      </c>
      <c r="BO101" s="81"/>
      <c r="BP101" s="113">
        <v>240806.22999995947</v>
      </c>
      <c r="BQ101" s="114">
        <v>3.154515241625417</v>
      </c>
      <c r="BR101" s="117">
        <v>-654487.4499999918</v>
      </c>
      <c r="BS101" s="114">
        <v>-67.956333714047531</v>
      </c>
      <c r="BT101" s="117">
        <v>-413731.53000003099</v>
      </c>
      <c r="BU101" s="116">
        <v>-4.8126224874375465</v>
      </c>
      <c r="BV101" s="115">
        <v>19472700.049999997</v>
      </c>
      <c r="BW101" s="114">
        <v>86.350756517536027</v>
      </c>
      <c r="BX101" s="115">
        <v>1865681.7599999979</v>
      </c>
      <c r="BY101" s="114">
        <v>15.911862244245233</v>
      </c>
      <c r="BZ101" s="115">
        <v>21338381.809999995</v>
      </c>
      <c r="CA101" s="116">
        <v>62.254949001919705</v>
      </c>
      <c r="CB101" s="157">
        <f>+BP101+BV101</f>
        <v>19713506.279999956</v>
      </c>
      <c r="CC101" s="158">
        <f t="shared" si="162"/>
        <v>1211194.3100000061</v>
      </c>
      <c r="CD101" s="159">
        <f>+CB101+CC101</f>
        <v>20924700.589999963</v>
      </c>
      <c r="CE101" s="81"/>
      <c r="CF101" s="113">
        <v>22834311.751516461</v>
      </c>
      <c r="CG101" s="114">
        <f t="shared" si="164"/>
        <v>182.0453452987791</v>
      </c>
      <c r="CH101" s="117">
        <v>4085687.7390994504</v>
      </c>
      <c r="CI101" s="114">
        <f t="shared" si="165"/>
        <v>221.254616002353</v>
      </c>
      <c r="CJ101" s="117">
        <v>26919999.490615904</v>
      </c>
      <c r="CK101" s="116">
        <f t="shared" si="166"/>
        <v>187.07695374929398</v>
      </c>
      <c r="CL101" s="115">
        <v>22256401.015985057</v>
      </c>
      <c r="CM101" s="114">
        <f t="shared" si="167"/>
        <v>46.921567627706033</v>
      </c>
      <c r="CN101" s="117">
        <v>8767830.2397789657</v>
      </c>
      <c r="CO101" s="114">
        <f t="shared" si="129"/>
        <v>53.606856526608091</v>
      </c>
      <c r="CP101" s="117">
        <v>31024231.255764022</v>
      </c>
      <c r="CQ101" s="116">
        <f t="shared" si="168"/>
        <v>48.635707184254372</v>
      </c>
      <c r="CR101" s="157">
        <f t="shared" si="169"/>
        <v>45090712.767501518</v>
      </c>
      <c r="CS101" s="158">
        <f t="shared" si="170"/>
        <v>12853517.978878416</v>
      </c>
      <c r="CT101" s="159">
        <f>+CR101+CS101</f>
        <v>57944230.746379934</v>
      </c>
      <c r="CU101" s="81"/>
      <c r="CV101" s="118">
        <f>+CV16-CV100</f>
        <v>88363833.52146244</v>
      </c>
      <c r="CW101" s="114">
        <f t="shared" si="108"/>
        <v>134.3097068166704</v>
      </c>
      <c r="CX101" s="118">
        <f>+CX16-CX100</f>
        <v>2617701.1755189002</v>
      </c>
      <c r="CY101" s="119">
        <f t="shared" si="172"/>
        <v>27.502638952709603</v>
      </c>
      <c r="CZ101" s="118">
        <f>+CZ16-CZ100</f>
        <v>90981534.69698143</v>
      </c>
      <c r="DA101" s="120">
        <f t="shared" si="174"/>
        <v>120.81081130564756</v>
      </c>
      <c r="DB101" s="118">
        <f>+DB16-DB100</f>
        <v>95847762.865377784</v>
      </c>
      <c r="DC101" s="114">
        <f t="shared" si="100"/>
        <v>39.680611383562024</v>
      </c>
      <c r="DD101" s="118">
        <f>+DD16-DD100</f>
        <v>33608896.79782927</v>
      </c>
      <c r="DE101" s="120">
        <f t="shared" si="177"/>
        <v>32.558368480439412</v>
      </c>
      <c r="DF101" s="118">
        <f>+DF16-DF100</f>
        <v>129456659.66320705</v>
      </c>
      <c r="DG101" s="120">
        <f t="shared" si="179"/>
        <v>37.548190068240814</v>
      </c>
      <c r="DH101" s="254"/>
      <c r="DI101" s="238" t="s">
        <v>101</v>
      </c>
      <c r="DJ101" s="118">
        <f>+DJ16-DJ100</f>
        <v>90981534.696981907</v>
      </c>
      <c r="DK101" s="118">
        <f t="shared" ref="DK101" si="184">+DK16-DK100</f>
        <v>129456659.66320705</v>
      </c>
      <c r="DL101" s="118">
        <f>+DL16-DL100</f>
        <v>220438194.36018944</v>
      </c>
      <c r="DM101"/>
      <c r="DN101" s="97">
        <f>+D101+F101+J101+L101+T101+V101+Z101+AB101++AJ101+AL101+AP101+AR101+AZ101+BB101+BF101+BH101+BP101+BR101+BV101+BX101+CF101+CH101+CL101+CN101</f>
        <v>220438194.36018881</v>
      </c>
      <c r="DO101" s="97"/>
    </row>
    <row r="102" spans="1:119" s="100" customFormat="1" ht="15.6">
      <c r="A102" s="73"/>
      <c r="B102" s="73"/>
      <c r="C102" s="82"/>
      <c r="D102" s="83"/>
      <c r="E102" s="84"/>
      <c r="F102" s="84"/>
      <c r="G102" s="84"/>
      <c r="H102" s="84"/>
      <c r="I102" s="85"/>
      <c r="J102" s="86"/>
      <c r="K102" s="84"/>
      <c r="L102" s="84"/>
      <c r="M102" s="84"/>
      <c r="N102" s="84"/>
      <c r="O102" s="85"/>
      <c r="P102" s="177"/>
      <c r="Q102" s="178"/>
      <c r="R102" s="179"/>
      <c r="S102" s="79"/>
      <c r="T102" s="83"/>
      <c r="U102" s="84"/>
      <c r="V102" s="84"/>
      <c r="W102" s="84"/>
      <c r="X102" s="84"/>
      <c r="Y102" s="85"/>
      <c r="Z102" s="86"/>
      <c r="AA102" s="84"/>
      <c r="AB102" s="84"/>
      <c r="AC102" s="84"/>
      <c r="AD102" s="84"/>
      <c r="AE102" s="85"/>
      <c r="AF102" s="177"/>
      <c r="AG102" s="178"/>
      <c r="AH102" s="179"/>
      <c r="AI102" s="81"/>
      <c r="AJ102" s="83"/>
      <c r="AK102" s="84"/>
      <c r="AL102" s="84"/>
      <c r="AM102" s="84"/>
      <c r="AN102" s="84"/>
      <c r="AO102" s="85"/>
      <c r="AP102" s="86"/>
      <c r="AQ102" s="84"/>
      <c r="AR102" s="84"/>
      <c r="AS102" s="84"/>
      <c r="AT102" s="84"/>
      <c r="AU102" s="85"/>
      <c r="AV102" s="177"/>
      <c r="AW102" s="178"/>
      <c r="AX102" s="179"/>
      <c r="AY102" s="81"/>
      <c r="AZ102" s="83"/>
      <c r="BA102" s="84"/>
      <c r="BB102" s="84"/>
      <c r="BC102" s="84"/>
      <c r="BD102" s="84"/>
      <c r="BE102" s="85"/>
      <c r="BF102" s="86"/>
      <c r="BG102" s="84"/>
      <c r="BH102" s="84"/>
      <c r="BI102" s="84"/>
      <c r="BJ102" s="84"/>
      <c r="BK102" s="85"/>
      <c r="BL102" s="177"/>
      <c r="BM102" s="178"/>
      <c r="BN102" s="179"/>
      <c r="BO102" s="81"/>
      <c r="BP102" s="83"/>
      <c r="BQ102" s="84"/>
      <c r="BR102" s="84"/>
      <c r="BS102" s="84"/>
      <c r="BT102" s="84"/>
      <c r="BU102" s="85"/>
      <c r="BV102" s="86"/>
      <c r="BW102" s="84"/>
      <c r="BX102" s="84"/>
      <c r="BY102" s="84"/>
      <c r="BZ102" s="84"/>
      <c r="CA102" s="85"/>
      <c r="CB102" s="177"/>
      <c r="CC102" s="178"/>
      <c r="CD102" s="179"/>
      <c r="CE102" s="81"/>
      <c r="CF102" s="83"/>
      <c r="CG102" s="84"/>
      <c r="CH102" s="84"/>
      <c r="CI102" s="84"/>
      <c r="CJ102" s="84"/>
      <c r="CK102" s="85"/>
      <c r="CL102" s="86"/>
      <c r="CM102" s="84"/>
      <c r="CN102" s="84"/>
      <c r="CO102" s="84"/>
      <c r="CP102" s="84"/>
      <c r="CQ102" s="85"/>
      <c r="CR102" s="177"/>
      <c r="CS102" s="178"/>
      <c r="CT102" s="179"/>
      <c r="CU102" s="81"/>
      <c r="CV102" s="121"/>
      <c r="CW102" s="122"/>
      <c r="CX102" s="87"/>
      <c r="CY102" s="122"/>
      <c r="CZ102" s="123"/>
      <c r="DA102" s="88"/>
      <c r="DB102" s="98"/>
      <c r="DC102" s="87"/>
      <c r="DD102" s="87"/>
      <c r="DE102" s="87"/>
      <c r="DF102" s="84"/>
      <c r="DG102" s="88"/>
      <c r="DH102" s="226"/>
      <c r="DI102" s="237"/>
      <c r="DJ102" s="86"/>
      <c r="DK102" s="84"/>
      <c r="DL102" s="85"/>
      <c r="DM102"/>
      <c r="DO102" s="107"/>
    </row>
    <row r="103" spans="1:119" s="100" customFormat="1" ht="15.6">
      <c r="A103" s="73"/>
      <c r="B103" s="73"/>
      <c r="C103" s="74"/>
      <c r="D103" s="75"/>
      <c r="E103" s="76"/>
      <c r="F103" s="76"/>
      <c r="G103" s="76"/>
      <c r="H103" s="76"/>
      <c r="I103" s="77"/>
      <c r="J103" s="78"/>
      <c r="K103" s="76"/>
      <c r="L103" s="76"/>
      <c r="M103" s="76"/>
      <c r="N103" s="76"/>
      <c r="O103" s="77"/>
      <c r="P103" s="191"/>
      <c r="Q103" s="192"/>
      <c r="R103" s="193"/>
      <c r="S103" s="79"/>
      <c r="T103" s="75"/>
      <c r="U103" s="76"/>
      <c r="V103" s="76"/>
      <c r="W103" s="76"/>
      <c r="X103" s="76"/>
      <c r="Y103" s="77"/>
      <c r="Z103" s="78"/>
      <c r="AA103" s="76"/>
      <c r="AB103" s="76"/>
      <c r="AC103" s="76"/>
      <c r="AD103" s="76"/>
      <c r="AE103" s="77"/>
      <c r="AF103" s="191"/>
      <c r="AG103" s="192"/>
      <c r="AH103" s="193"/>
      <c r="AI103" s="81"/>
      <c r="AJ103" s="75"/>
      <c r="AK103" s="76"/>
      <c r="AL103" s="76"/>
      <c r="AM103" s="76"/>
      <c r="AN103" s="76"/>
      <c r="AO103" s="77"/>
      <c r="AP103" s="78"/>
      <c r="AQ103" s="76"/>
      <c r="AR103" s="76"/>
      <c r="AS103" s="76"/>
      <c r="AT103" s="76"/>
      <c r="AU103" s="77"/>
      <c r="AV103" s="191"/>
      <c r="AW103" s="192"/>
      <c r="AX103" s="193"/>
      <c r="AY103" s="81"/>
      <c r="AZ103" s="75"/>
      <c r="BA103" s="76"/>
      <c r="BB103" s="76"/>
      <c r="BC103" s="76"/>
      <c r="BD103" s="76"/>
      <c r="BE103" s="77"/>
      <c r="BF103" s="78"/>
      <c r="BG103" s="76"/>
      <c r="BH103" s="76"/>
      <c r="BI103" s="76"/>
      <c r="BJ103" s="76"/>
      <c r="BK103" s="77"/>
      <c r="BL103" s="191"/>
      <c r="BM103" s="192"/>
      <c r="BN103" s="193"/>
      <c r="BO103" s="81"/>
      <c r="BP103" s="75"/>
      <c r="BQ103" s="76"/>
      <c r="BR103" s="76"/>
      <c r="BS103" s="76"/>
      <c r="BT103" s="76"/>
      <c r="BU103" s="77"/>
      <c r="BV103" s="78"/>
      <c r="BW103" s="76"/>
      <c r="BX103" s="76"/>
      <c r="BY103" s="76"/>
      <c r="BZ103" s="76"/>
      <c r="CA103" s="77"/>
      <c r="CB103" s="191"/>
      <c r="CC103" s="192"/>
      <c r="CD103" s="193"/>
      <c r="CE103" s="81"/>
      <c r="CF103" s="75"/>
      <c r="CG103" s="76"/>
      <c r="CH103" s="76"/>
      <c r="CI103" s="76"/>
      <c r="CJ103" s="76"/>
      <c r="CK103" s="77"/>
      <c r="CL103" s="78"/>
      <c r="CM103" s="76"/>
      <c r="CN103" s="76"/>
      <c r="CO103" s="76"/>
      <c r="CP103" s="76"/>
      <c r="CQ103" s="77"/>
      <c r="CR103" s="191"/>
      <c r="CS103" s="192"/>
      <c r="CT103" s="193"/>
      <c r="CU103" s="81"/>
      <c r="CV103" s="78"/>
      <c r="CW103" s="124"/>
      <c r="CX103" s="124"/>
      <c r="CY103" s="124"/>
      <c r="CZ103" s="76"/>
      <c r="DA103" s="125"/>
      <c r="DB103" s="126"/>
      <c r="DC103" s="124"/>
      <c r="DD103" s="124"/>
      <c r="DE103" s="124"/>
      <c r="DF103" s="76"/>
      <c r="DG103" s="125"/>
      <c r="DH103" s="227"/>
      <c r="DI103" s="237"/>
      <c r="DJ103" s="78"/>
      <c r="DK103" s="76"/>
      <c r="DL103" s="77"/>
      <c r="DM103"/>
    </row>
    <row r="104" spans="1:119" s="100" customFormat="1" ht="15.6">
      <c r="A104" s="89">
        <v>86</v>
      </c>
      <c r="B104" s="108" t="s">
        <v>102</v>
      </c>
      <c r="C104" s="82"/>
      <c r="D104" s="83">
        <v>5550950.0299999993</v>
      </c>
      <c r="E104" s="84"/>
      <c r="F104" s="84">
        <v>0</v>
      </c>
      <c r="G104" s="84"/>
      <c r="H104" s="84">
        <v>5550950.0299999993</v>
      </c>
      <c r="I104" s="85"/>
      <c r="J104" s="86">
        <v>9528201.5299999993</v>
      </c>
      <c r="K104" s="84">
        <v>38.528295256041147</v>
      </c>
      <c r="L104" s="84">
        <v>0</v>
      </c>
      <c r="M104" s="84">
        <v>0</v>
      </c>
      <c r="N104" s="84">
        <v>9528201.5299999993</v>
      </c>
      <c r="O104" s="85">
        <v>21.338896819389138</v>
      </c>
      <c r="P104" s="177">
        <f t="shared" ref="P104:P106" si="185">+D104+J104</f>
        <v>15079151.559999999</v>
      </c>
      <c r="Q104" s="178">
        <f t="shared" ref="Q104:Q106" si="186">+F104+L104</f>
        <v>0</v>
      </c>
      <c r="R104" s="179">
        <f t="shared" ref="R104:R106" si="187">+P104+Q104</f>
        <v>15079151.559999999</v>
      </c>
      <c r="S104" s="79"/>
      <c r="T104" s="83">
        <v>2939383.66</v>
      </c>
      <c r="U104" s="84"/>
      <c r="V104" s="84">
        <v>913553.8</v>
      </c>
      <c r="W104" s="84"/>
      <c r="X104" s="84">
        <v>3852937.46</v>
      </c>
      <c r="Y104" s="85"/>
      <c r="Z104" s="86">
        <v>4613003.37</v>
      </c>
      <c r="AA104" s="84">
        <v>5.5207532178440006</v>
      </c>
      <c r="AB104" s="84">
        <v>2601506.6000000006</v>
      </c>
      <c r="AC104" s="84">
        <v>10.170001016411133</v>
      </c>
      <c r="AD104" s="84">
        <v>7214509.9700000007</v>
      </c>
      <c r="AE104" s="85">
        <v>6.6104654670201048</v>
      </c>
      <c r="AF104" s="177">
        <f t="shared" ref="AF104:AF106" si="188">+T104+Z104</f>
        <v>7552387.0300000003</v>
      </c>
      <c r="AG104" s="178">
        <f t="shared" ref="AG104:AG106" si="189">+V104+AB104</f>
        <v>3515060.4000000004</v>
      </c>
      <c r="AH104" s="179">
        <f t="shared" ref="AH104:AH106" si="190">+AF104+AG104</f>
        <v>11067447.43</v>
      </c>
      <c r="AI104" s="81"/>
      <c r="AJ104" s="83">
        <v>7080846.9100000001</v>
      </c>
      <c r="AK104" s="84"/>
      <c r="AL104" s="84">
        <v>2258903.1800000006</v>
      </c>
      <c r="AM104" s="84"/>
      <c r="AN104" s="84">
        <v>9339750.0899999999</v>
      </c>
      <c r="AO104" s="85"/>
      <c r="AP104" s="86">
        <v>5977116.0099999998</v>
      </c>
      <c r="AQ104" s="84"/>
      <c r="AR104" s="84">
        <v>9955326.9399999976</v>
      </c>
      <c r="AS104" s="84"/>
      <c r="AT104" s="84">
        <v>15932442.949999997</v>
      </c>
      <c r="AU104" s="85">
        <v>73.89096122362848</v>
      </c>
      <c r="AV104" s="177">
        <f t="shared" ref="AV104:AV106" si="191">+AJ104+AP104</f>
        <v>13057962.92</v>
      </c>
      <c r="AW104" s="178">
        <f t="shared" ref="AW104:AW106" si="192">+AL104+AR104</f>
        <v>12214230.119999997</v>
      </c>
      <c r="AX104" s="179">
        <f t="shared" ref="AX104:AX106" si="193">+AV104+AW104</f>
        <v>25272193.039999999</v>
      </c>
      <c r="AY104" s="81"/>
      <c r="AZ104" s="83">
        <v>601234</v>
      </c>
      <c r="BA104" s="84"/>
      <c r="BB104" s="84">
        <v>0</v>
      </c>
      <c r="BC104" s="84"/>
      <c r="BD104" s="84">
        <v>601234</v>
      </c>
      <c r="BE104" s="85"/>
      <c r="BF104" s="86">
        <v>0</v>
      </c>
      <c r="BG104" s="84">
        <v>0</v>
      </c>
      <c r="BH104" s="84">
        <v>0</v>
      </c>
      <c r="BI104" s="84">
        <v>0</v>
      </c>
      <c r="BJ104" s="84">
        <v>0</v>
      </c>
      <c r="BK104" s="85"/>
      <c r="BL104" s="177">
        <f t="shared" ref="BL104:BL106" si="194">+AZ104+BF104</f>
        <v>601234</v>
      </c>
      <c r="BM104" s="178">
        <f t="shared" ref="BM104:BM106" si="195">+BB104+BH104</f>
        <v>0</v>
      </c>
      <c r="BN104" s="179">
        <f t="shared" ref="BN104:BN106" si="196">+BL104+BM104</f>
        <v>601234</v>
      </c>
      <c r="BO104" s="81"/>
      <c r="BP104" s="83">
        <v>2425369.2899999991</v>
      </c>
      <c r="BQ104" s="84"/>
      <c r="BR104" s="84">
        <v>0</v>
      </c>
      <c r="BS104" s="84"/>
      <c r="BT104" s="84">
        <v>2425369.2899999991</v>
      </c>
      <c r="BU104" s="85"/>
      <c r="BV104" s="86">
        <v>4848248.5700000022</v>
      </c>
      <c r="BW104" s="84">
        <v>21.499326273685526</v>
      </c>
      <c r="BX104" s="84">
        <v>0</v>
      </c>
      <c r="BY104" s="84">
        <v>0</v>
      </c>
      <c r="BZ104" s="84">
        <v>4848248.5700000022</v>
      </c>
      <c r="CA104" s="85">
        <v>14.144815204896755</v>
      </c>
      <c r="CB104" s="177">
        <f t="shared" ref="CB104:CB106" si="197">+BP104+BV104</f>
        <v>7273617.8600000013</v>
      </c>
      <c r="CC104" s="178">
        <f t="shared" ref="CC104:CC106" si="198">+BR104+BX104</f>
        <v>0</v>
      </c>
      <c r="CD104" s="179">
        <f t="shared" ref="CD104:CD106" si="199">+CB104+CC104</f>
        <v>7273617.8600000013</v>
      </c>
      <c r="CE104" s="81"/>
      <c r="CF104" s="83"/>
      <c r="CG104" s="84"/>
      <c r="CH104" s="84"/>
      <c r="CI104" s="84"/>
      <c r="CJ104" s="84">
        <v>0</v>
      </c>
      <c r="CK104" s="85"/>
      <c r="CL104" s="86">
        <v>0</v>
      </c>
      <c r="CM104" s="84"/>
      <c r="CN104" s="84">
        <v>0</v>
      </c>
      <c r="CO104" s="84"/>
      <c r="CP104" s="84">
        <v>0</v>
      </c>
      <c r="CQ104" s="85"/>
      <c r="CR104" s="177">
        <f t="shared" ref="CR104:CR106" si="200">+CF104+CL104</f>
        <v>0</v>
      </c>
      <c r="CS104" s="178">
        <f t="shared" ref="CS104:CS106" si="201">+CH104+CN104</f>
        <v>0</v>
      </c>
      <c r="CT104" s="179">
        <f t="shared" ref="CT104:CT106" si="202">+CR104+CS104</f>
        <v>0</v>
      </c>
      <c r="CU104" s="81"/>
      <c r="CV104" s="86">
        <f>+D104+T104+AJ104+AZ104+BP104+CF104</f>
        <v>18597783.890000001</v>
      </c>
      <c r="CW104" s="87"/>
      <c r="CX104" s="87">
        <f>+F104+V104+AL104+BB104+BR104+CH104</f>
        <v>3172456.9800000004</v>
      </c>
      <c r="CY104" s="87"/>
      <c r="CZ104" s="84">
        <f>+CV104+CX104</f>
        <v>21770240.870000001</v>
      </c>
      <c r="DA104" s="88"/>
      <c r="DB104" s="86">
        <f t="shared" ref="DB104:DB106" si="203">+J104+Z104+AP104+BF104+BV104+CL104</f>
        <v>24966569.479999997</v>
      </c>
      <c r="DC104" s="87"/>
      <c r="DD104" s="84">
        <f t="shared" ref="DD104:DD106" si="204">+L104+AB104+AR104+BH104+BX104+CN104</f>
        <v>12556833.539999999</v>
      </c>
      <c r="DE104" s="87"/>
      <c r="DF104" s="84">
        <f t="shared" ref="DF104:DF106" si="205">+DB104+DD104</f>
        <v>37523403.019999996</v>
      </c>
      <c r="DG104" s="88"/>
      <c r="DH104" s="226"/>
      <c r="DI104" s="240" t="s">
        <v>102</v>
      </c>
      <c r="DJ104" s="86">
        <f t="shared" ref="DJ104:DJ106" si="206">+CZ104</f>
        <v>21770240.870000001</v>
      </c>
      <c r="DK104" s="84">
        <f t="shared" ref="DK104:DK106" si="207">+DF104</f>
        <v>37523403.019999996</v>
      </c>
      <c r="DL104" s="85">
        <f t="shared" ref="DL104:DL106" si="208">+DJ104+DK104</f>
        <v>59293643.890000001</v>
      </c>
      <c r="DM104"/>
    </row>
    <row r="105" spans="1:119" s="100" customFormat="1" ht="15.6">
      <c r="A105" s="89">
        <v>87</v>
      </c>
      <c r="B105" s="108" t="s">
        <v>103</v>
      </c>
      <c r="C105" s="82"/>
      <c r="D105" s="83">
        <v>0</v>
      </c>
      <c r="E105" s="84"/>
      <c r="F105" s="84">
        <v>0</v>
      </c>
      <c r="G105" s="84"/>
      <c r="H105" s="84">
        <v>0</v>
      </c>
      <c r="I105" s="85"/>
      <c r="J105" s="86">
        <v>0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177">
        <f t="shared" si="185"/>
        <v>0</v>
      </c>
      <c r="Q105" s="178">
        <f t="shared" si="186"/>
        <v>0</v>
      </c>
      <c r="R105" s="179">
        <f t="shared" si="187"/>
        <v>0</v>
      </c>
      <c r="S105" s="79"/>
      <c r="T105" s="83">
        <v>0</v>
      </c>
      <c r="U105" s="84"/>
      <c r="V105" s="84">
        <v>0</v>
      </c>
      <c r="W105" s="84"/>
      <c r="X105" s="84">
        <v>0</v>
      </c>
      <c r="Y105" s="85"/>
      <c r="Z105" s="86">
        <v>0</v>
      </c>
      <c r="AA105" s="84">
        <v>0</v>
      </c>
      <c r="AB105" s="84">
        <v>0</v>
      </c>
      <c r="AC105" s="84">
        <v>0</v>
      </c>
      <c r="AD105" s="84">
        <v>0</v>
      </c>
      <c r="AE105" s="85">
        <v>0</v>
      </c>
      <c r="AF105" s="177">
        <f t="shared" si="188"/>
        <v>0</v>
      </c>
      <c r="AG105" s="178">
        <f t="shared" si="189"/>
        <v>0</v>
      </c>
      <c r="AH105" s="179">
        <f t="shared" si="190"/>
        <v>0</v>
      </c>
      <c r="AI105" s="81"/>
      <c r="AJ105" s="83">
        <v>0</v>
      </c>
      <c r="AK105" s="84"/>
      <c r="AL105" s="84">
        <v>0</v>
      </c>
      <c r="AM105" s="84"/>
      <c r="AN105" s="84">
        <v>0</v>
      </c>
      <c r="AO105" s="85"/>
      <c r="AP105" s="86">
        <v>0</v>
      </c>
      <c r="AQ105" s="84"/>
      <c r="AR105" s="84">
        <v>0</v>
      </c>
      <c r="AS105" s="84"/>
      <c r="AT105" s="84">
        <v>0</v>
      </c>
      <c r="AU105" s="85">
        <v>0</v>
      </c>
      <c r="AV105" s="177">
        <f t="shared" si="191"/>
        <v>0</v>
      </c>
      <c r="AW105" s="178">
        <f t="shared" si="192"/>
        <v>0</v>
      </c>
      <c r="AX105" s="179">
        <f t="shared" si="193"/>
        <v>0</v>
      </c>
      <c r="AY105" s="81"/>
      <c r="AZ105" s="83">
        <v>23347622</v>
      </c>
      <c r="BA105" s="84"/>
      <c r="BB105" s="84">
        <v>0</v>
      </c>
      <c r="BC105" s="84"/>
      <c r="BD105" s="84">
        <v>23347622</v>
      </c>
      <c r="BE105" s="85"/>
      <c r="BF105" s="86">
        <v>40415376</v>
      </c>
      <c r="BG105" s="84">
        <v>77.851679627378729</v>
      </c>
      <c r="BH105" s="84">
        <v>0</v>
      </c>
      <c r="BI105" s="84">
        <v>0</v>
      </c>
      <c r="BJ105" s="84">
        <v>40415376</v>
      </c>
      <c r="BK105" s="85">
        <v>56.637246122735547</v>
      </c>
      <c r="BL105" s="177">
        <f t="shared" si="194"/>
        <v>63762998</v>
      </c>
      <c r="BM105" s="178">
        <f t="shared" si="195"/>
        <v>0</v>
      </c>
      <c r="BN105" s="179">
        <f t="shared" si="196"/>
        <v>63762998</v>
      </c>
      <c r="BO105" s="81"/>
      <c r="BP105" s="83">
        <v>0</v>
      </c>
      <c r="BQ105" s="84"/>
      <c r="BR105" s="84">
        <v>0</v>
      </c>
      <c r="BS105" s="84"/>
      <c r="BT105" s="84">
        <v>0</v>
      </c>
      <c r="BU105" s="85"/>
      <c r="BV105" s="86">
        <v>0</v>
      </c>
      <c r="BW105" s="84">
        <v>0</v>
      </c>
      <c r="BX105" s="84">
        <v>0</v>
      </c>
      <c r="BY105" s="84">
        <v>0</v>
      </c>
      <c r="BZ105" s="84">
        <v>0</v>
      </c>
      <c r="CA105" s="85">
        <v>0</v>
      </c>
      <c r="CB105" s="177">
        <f t="shared" si="197"/>
        <v>0</v>
      </c>
      <c r="CC105" s="178">
        <f t="shared" si="198"/>
        <v>0</v>
      </c>
      <c r="CD105" s="179">
        <f t="shared" si="199"/>
        <v>0</v>
      </c>
      <c r="CE105" s="81"/>
      <c r="CF105" s="83"/>
      <c r="CG105" s="84"/>
      <c r="CH105" s="84"/>
      <c r="CI105" s="84"/>
      <c r="CJ105" s="84">
        <v>0</v>
      </c>
      <c r="CK105" s="85"/>
      <c r="CL105" s="86">
        <v>0</v>
      </c>
      <c r="CM105" s="84"/>
      <c r="CN105" s="84">
        <v>0</v>
      </c>
      <c r="CO105" s="84"/>
      <c r="CP105" s="84">
        <v>0</v>
      </c>
      <c r="CQ105" s="85"/>
      <c r="CR105" s="177">
        <f t="shared" si="200"/>
        <v>0</v>
      </c>
      <c r="CS105" s="178">
        <f t="shared" si="201"/>
        <v>0</v>
      </c>
      <c r="CT105" s="179">
        <f t="shared" si="202"/>
        <v>0</v>
      </c>
      <c r="CU105" s="81"/>
      <c r="CV105" s="86">
        <f>+D105+T105+AJ105+AZ105+BP105+CF105</f>
        <v>23347622</v>
      </c>
      <c r="CW105" s="87"/>
      <c r="CX105" s="87">
        <f>+F105+V105+AL105+BB105+BR105+CH105</f>
        <v>0</v>
      </c>
      <c r="CY105" s="87"/>
      <c r="CZ105" s="84">
        <f t="shared" ref="CZ105:CZ106" si="209">+CV105+CX105</f>
        <v>23347622</v>
      </c>
      <c r="DA105" s="88"/>
      <c r="DB105" s="86">
        <f t="shared" si="203"/>
        <v>40415376</v>
      </c>
      <c r="DC105" s="87"/>
      <c r="DD105" s="84">
        <f t="shared" si="204"/>
        <v>0</v>
      </c>
      <c r="DE105" s="87"/>
      <c r="DF105" s="84">
        <f t="shared" si="205"/>
        <v>40415376</v>
      </c>
      <c r="DG105" s="88"/>
      <c r="DH105" s="224"/>
      <c r="DI105" s="240" t="s">
        <v>103</v>
      </c>
      <c r="DJ105" s="86">
        <f t="shared" si="206"/>
        <v>23347622</v>
      </c>
      <c r="DK105" s="84">
        <f t="shared" si="207"/>
        <v>40415376</v>
      </c>
      <c r="DL105" s="85">
        <f t="shared" si="208"/>
        <v>63762998</v>
      </c>
      <c r="DM105"/>
    </row>
    <row r="106" spans="1:119" s="100" customFormat="1" ht="15.6">
      <c r="A106" s="89">
        <v>88</v>
      </c>
      <c r="B106" s="108" t="s">
        <v>104</v>
      </c>
      <c r="C106" s="82"/>
      <c r="D106" s="83">
        <v>8142362.6400000006</v>
      </c>
      <c r="E106" s="84"/>
      <c r="F106" s="84">
        <v>0</v>
      </c>
      <c r="G106" s="84"/>
      <c r="H106" s="84">
        <v>8142362.6400000006</v>
      </c>
      <c r="I106" s="85"/>
      <c r="J106" s="86">
        <v>18248806.200000003</v>
      </c>
      <c r="K106" s="84">
        <v>73.790986801669206</v>
      </c>
      <c r="L106" s="84">
        <v>0</v>
      </c>
      <c r="M106" s="84">
        <v>0</v>
      </c>
      <c r="N106" s="84">
        <v>18248806.200000003</v>
      </c>
      <c r="O106" s="85">
        <v>40.869138982079114</v>
      </c>
      <c r="P106" s="177">
        <f t="shared" si="185"/>
        <v>26391168.840000004</v>
      </c>
      <c r="Q106" s="178">
        <f t="shared" si="186"/>
        <v>0</v>
      </c>
      <c r="R106" s="179">
        <f t="shared" si="187"/>
        <v>26391168.840000004</v>
      </c>
      <c r="S106" s="79"/>
      <c r="T106" s="83">
        <v>277876.49550126796</v>
      </c>
      <c r="U106" s="84"/>
      <c r="V106" s="84">
        <v>35565.853305881843</v>
      </c>
      <c r="W106" s="84"/>
      <c r="X106" s="84">
        <v>313442.3488071498</v>
      </c>
      <c r="Y106" s="85"/>
      <c r="Z106" s="86">
        <v>25038.200792637072</v>
      </c>
      <c r="AA106" s="84">
        <v>2.9965234470439008E-2</v>
      </c>
      <c r="AB106" s="84">
        <v>66942.468493702472</v>
      </c>
      <c r="AC106" s="84">
        <v>0.26169642338098403</v>
      </c>
      <c r="AD106" s="84">
        <v>91980.669286339544</v>
      </c>
      <c r="AE106" s="85">
        <v>8.4279464645433746E-2</v>
      </c>
      <c r="AF106" s="177">
        <f t="shared" si="188"/>
        <v>302914.69629390503</v>
      </c>
      <c r="AG106" s="178">
        <f t="shared" si="189"/>
        <v>102508.32179958432</v>
      </c>
      <c r="AH106" s="179">
        <f t="shared" si="190"/>
        <v>405423.01809348934</v>
      </c>
      <c r="AI106" s="81"/>
      <c r="AJ106" s="83">
        <v>-60902.701588051365</v>
      </c>
      <c r="AK106" s="84"/>
      <c r="AL106" s="84">
        <v>-10089.340959416695</v>
      </c>
      <c r="AM106" s="84"/>
      <c r="AN106" s="84">
        <v>-70992.042547468067</v>
      </c>
      <c r="AO106" s="85"/>
      <c r="AP106" s="86">
        <v>38073.144856555329</v>
      </c>
      <c r="AQ106" s="84"/>
      <c r="AR106" s="84">
        <v>-110829.14294501522</v>
      </c>
      <c r="AS106" s="84"/>
      <c r="AT106" s="84">
        <v>-72755.998088459892</v>
      </c>
      <c r="AU106" s="85">
        <v>-0.33742538105499875</v>
      </c>
      <c r="AV106" s="177">
        <f t="shared" si="191"/>
        <v>-22829.556731496035</v>
      </c>
      <c r="AW106" s="178">
        <f t="shared" si="192"/>
        <v>-120918.48390443192</v>
      </c>
      <c r="AX106" s="179">
        <f t="shared" si="193"/>
        <v>-143748.04063592796</v>
      </c>
      <c r="AY106" s="81"/>
      <c r="AZ106" s="83">
        <v>274113.45765556366</v>
      </c>
      <c r="BA106" s="84"/>
      <c r="BB106" s="84">
        <v>40950.192344436298</v>
      </c>
      <c r="BC106" s="84"/>
      <c r="BD106" s="84">
        <v>315063.64999999997</v>
      </c>
      <c r="BE106" s="85"/>
      <c r="BF106" s="86">
        <v>487761.39453345735</v>
      </c>
      <c r="BG106" s="84">
        <v>0.93956923280442073</v>
      </c>
      <c r="BH106" s="84">
        <v>367414.1954665425</v>
      </c>
      <c r="BI106" s="84">
        <v>1.8895047336926845</v>
      </c>
      <c r="BJ106" s="84">
        <v>855175.58999999985</v>
      </c>
      <c r="BK106" s="85">
        <v>1.1984248363540049</v>
      </c>
      <c r="BL106" s="177">
        <f t="shared" si="194"/>
        <v>761874.85218902095</v>
      </c>
      <c r="BM106" s="178">
        <f t="shared" si="195"/>
        <v>408364.38781097881</v>
      </c>
      <c r="BN106" s="179">
        <f t="shared" si="196"/>
        <v>1170239.2399999998</v>
      </c>
      <c r="BO106" s="81"/>
      <c r="BP106" s="83">
        <v>0</v>
      </c>
      <c r="BQ106" s="84"/>
      <c r="BR106" s="84">
        <v>0</v>
      </c>
      <c r="BS106" s="84"/>
      <c r="BT106" s="84">
        <v>0</v>
      </c>
      <c r="BU106" s="85"/>
      <c r="BV106" s="86">
        <v>0</v>
      </c>
      <c r="BW106" s="84">
        <v>0</v>
      </c>
      <c r="BX106" s="84">
        <v>0</v>
      </c>
      <c r="BY106" s="84">
        <v>0</v>
      </c>
      <c r="BZ106" s="84">
        <v>0</v>
      </c>
      <c r="CA106" s="85">
        <v>0</v>
      </c>
      <c r="CB106" s="177">
        <f t="shared" si="197"/>
        <v>0</v>
      </c>
      <c r="CC106" s="178">
        <f t="shared" si="198"/>
        <v>0</v>
      </c>
      <c r="CD106" s="179">
        <f t="shared" si="199"/>
        <v>0</v>
      </c>
      <c r="CE106" s="81"/>
      <c r="CF106" s="83"/>
      <c r="CG106" s="84"/>
      <c r="CH106" s="84"/>
      <c r="CI106" s="84"/>
      <c r="CJ106" s="84">
        <v>0</v>
      </c>
      <c r="CK106" s="85"/>
      <c r="CL106" s="86">
        <v>0</v>
      </c>
      <c r="CM106" s="84"/>
      <c r="CN106" s="84">
        <v>0</v>
      </c>
      <c r="CO106" s="84"/>
      <c r="CP106" s="84">
        <v>0</v>
      </c>
      <c r="CQ106" s="85"/>
      <c r="CR106" s="177">
        <f t="shared" si="200"/>
        <v>0</v>
      </c>
      <c r="CS106" s="178">
        <f t="shared" si="201"/>
        <v>0</v>
      </c>
      <c r="CT106" s="179">
        <f t="shared" si="202"/>
        <v>0</v>
      </c>
      <c r="CU106" s="81"/>
      <c r="CV106" s="86">
        <f>+D106+T106+AJ106+AZ106+BP106+CF106</f>
        <v>8633449.8915687818</v>
      </c>
      <c r="CW106" s="84"/>
      <c r="CX106" s="87">
        <f>+F106+V106+AL106+BB106+BR106+CH106</f>
        <v>66426.704690901446</v>
      </c>
      <c r="CY106" s="87"/>
      <c r="CZ106" s="84">
        <f t="shared" si="209"/>
        <v>8699876.5962596834</v>
      </c>
      <c r="DA106" s="88"/>
      <c r="DB106" s="86">
        <f t="shared" si="203"/>
        <v>18799678.940182652</v>
      </c>
      <c r="DC106" s="87"/>
      <c r="DD106" s="84">
        <f t="shared" si="204"/>
        <v>323527.52101522975</v>
      </c>
      <c r="DE106" s="87"/>
      <c r="DF106" s="84">
        <f t="shared" si="205"/>
        <v>19123206.461197883</v>
      </c>
      <c r="DG106" s="88"/>
      <c r="DH106" s="224"/>
      <c r="DI106" s="240" t="s">
        <v>104</v>
      </c>
      <c r="DJ106" s="86">
        <f t="shared" si="206"/>
        <v>8699876.5962596834</v>
      </c>
      <c r="DK106" s="84">
        <f t="shared" si="207"/>
        <v>19123206.461197883</v>
      </c>
      <c r="DL106" s="85">
        <f t="shared" si="208"/>
        <v>27823083.057457566</v>
      </c>
      <c r="DM106"/>
    </row>
    <row r="107" spans="1:119" s="100" customFormat="1" ht="15.6">
      <c r="A107" s="73" t="s">
        <v>190</v>
      </c>
      <c r="B107" s="73"/>
      <c r="C107" s="74"/>
      <c r="D107" s="127"/>
      <c r="E107" s="128"/>
      <c r="F107" s="128"/>
      <c r="G107" s="128"/>
      <c r="H107" s="128"/>
      <c r="I107" s="129"/>
      <c r="J107" s="130"/>
      <c r="K107" s="128"/>
      <c r="L107" s="128"/>
      <c r="M107" s="128"/>
      <c r="N107" s="128"/>
      <c r="O107" s="129"/>
      <c r="P107" s="191"/>
      <c r="Q107" s="192"/>
      <c r="R107" s="193"/>
      <c r="S107" s="79"/>
      <c r="T107" s="127"/>
      <c r="U107" s="128"/>
      <c r="V107" s="128"/>
      <c r="W107" s="128"/>
      <c r="X107" s="128"/>
      <c r="Y107" s="129"/>
      <c r="Z107" s="130"/>
      <c r="AA107" s="128"/>
      <c r="AB107" s="128"/>
      <c r="AC107" s="128"/>
      <c r="AD107" s="128"/>
      <c r="AE107" s="129"/>
      <c r="AF107" s="191"/>
      <c r="AG107" s="192"/>
      <c r="AH107" s="193"/>
      <c r="AI107" s="81"/>
      <c r="AJ107" s="127"/>
      <c r="AK107" s="128"/>
      <c r="AL107" s="128"/>
      <c r="AM107" s="128"/>
      <c r="AN107" s="128"/>
      <c r="AO107" s="129"/>
      <c r="AP107" s="130"/>
      <c r="AQ107" s="128"/>
      <c r="AR107" s="128"/>
      <c r="AS107" s="128"/>
      <c r="AT107" s="128"/>
      <c r="AU107" s="129"/>
      <c r="AV107" s="191"/>
      <c r="AW107" s="192"/>
      <c r="AX107" s="193"/>
      <c r="AY107" s="81"/>
      <c r="AZ107" s="127"/>
      <c r="BA107" s="128"/>
      <c r="BB107" s="128"/>
      <c r="BC107" s="128"/>
      <c r="BD107" s="128"/>
      <c r="BE107" s="129"/>
      <c r="BF107" s="130"/>
      <c r="BG107" s="128"/>
      <c r="BH107" s="128"/>
      <c r="BI107" s="128"/>
      <c r="BJ107" s="128"/>
      <c r="BK107" s="129"/>
      <c r="BL107" s="191"/>
      <c r="BM107" s="192"/>
      <c r="BN107" s="193"/>
      <c r="BO107" s="81"/>
      <c r="BP107" s="127"/>
      <c r="BQ107" s="128"/>
      <c r="BR107" s="128"/>
      <c r="BS107" s="128"/>
      <c r="BT107" s="128"/>
      <c r="BU107" s="129"/>
      <c r="BV107" s="130"/>
      <c r="BW107" s="128"/>
      <c r="BX107" s="128"/>
      <c r="BY107" s="128"/>
      <c r="BZ107" s="128"/>
      <c r="CA107" s="129"/>
      <c r="CB107" s="191"/>
      <c r="CC107" s="192"/>
      <c r="CD107" s="193"/>
      <c r="CE107" s="81"/>
      <c r="CF107" s="127"/>
      <c r="CG107" s="128"/>
      <c r="CH107" s="128"/>
      <c r="CI107" s="128"/>
      <c r="CJ107" s="128"/>
      <c r="CK107" s="129"/>
      <c r="CL107" s="130"/>
      <c r="CM107" s="128"/>
      <c r="CN107" s="128"/>
      <c r="CO107" s="128"/>
      <c r="CP107" s="128"/>
      <c r="CQ107" s="129"/>
      <c r="CR107" s="191"/>
      <c r="CS107" s="192"/>
      <c r="CT107" s="193"/>
      <c r="CU107" s="81"/>
      <c r="CV107" s="130"/>
      <c r="CW107" s="128"/>
      <c r="CX107" s="128"/>
      <c r="CY107" s="128"/>
      <c r="CZ107" s="128"/>
      <c r="DA107" s="129"/>
      <c r="DB107" s="130"/>
      <c r="DC107" s="128"/>
      <c r="DD107" s="128"/>
      <c r="DE107" s="128"/>
      <c r="DF107" s="128"/>
      <c r="DG107" s="129"/>
      <c r="DH107" s="228"/>
      <c r="DI107" s="237"/>
      <c r="DJ107" s="130"/>
      <c r="DK107" s="128"/>
      <c r="DL107" s="129"/>
      <c r="DM107"/>
    </row>
    <row r="108" spans="1:119" s="100" customFormat="1" ht="15.6">
      <c r="A108" s="73"/>
      <c r="B108" s="73"/>
      <c r="C108" s="74"/>
      <c r="D108" s="127"/>
      <c r="E108" s="128"/>
      <c r="F108" s="128"/>
      <c r="G108" s="128"/>
      <c r="H108" s="128"/>
      <c r="I108" s="129"/>
      <c r="J108" s="130"/>
      <c r="K108" s="128"/>
      <c r="L108" s="128"/>
      <c r="M108" s="128"/>
      <c r="N108" s="128"/>
      <c r="O108" s="129"/>
      <c r="P108" s="191"/>
      <c r="Q108" s="192"/>
      <c r="R108" s="193"/>
      <c r="S108" s="79"/>
      <c r="T108" s="127"/>
      <c r="U108" s="128"/>
      <c r="V108" s="128"/>
      <c r="W108" s="128"/>
      <c r="X108" s="128"/>
      <c r="Y108" s="129"/>
      <c r="Z108" s="130"/>
      <c r="AA108" s="128"/>
      <c r="AB108" s="128"/>
      <c r="AC108" s="128"/>
      <c r="AD108" s="128"/>
      <c r="AE108" s="129"/>
      <c r="AF108" s="191"/>
      <c r="AG108" s="192"/>
      <c r="AH108" s="193"/>
      <c r="AI108" s="81"/>
      <c r="AJ108" s="127"/>
      <c r="AK108" s="128"/>
      <c r="AL108" s="128"/>
      <c r="AM108" s="128"/>
      <c r="AN108" s="128"/>
      <c r="AO108" s="129"/>
      <c r="AP108" s="130"/>
      <c r="AQ108" s="128"/>
      <c r="AR108" s="128"/>
      <c r="AS108" s="128"/>
      <c r="AT108" s="128"/>
      <c r="AU108" s="129"/>
      <c r="AV108" s="191"/>
      <c r="AW108" s="192"/>
      <c r="AX108" s="193"/>
      <c r="AY108" s="81"/>
      <c r="AZ108" s="127"/>
      <c r="BA108" s="128"/>
      <c r="BB108" s="128"/>
      <c r="BC108" s="128"/>
      <c r="BD108" s="128"/>
      <c r="BE108" s="129"/>
      <c r="BF108" s="130"/>
      <c r="BG108" s="128"/>
      <c r="BH108" s="128"/>
      <c r="BI108" s="128"/>
      <c r="BJ108" s="128"/>
      <c r="BK108" s="129"/>
      <c r="BL108" s="191"/>
      <c r="BM108" s="192"/>
      <c r="BN108" s="193"/>
      <c r="BO108" s="81"/>
      <c r="BP108" s="127"/>
      <c r="BQ108" s="128"/>
      <c r="BR108" s="128"/>
      <c r="BS108" s="128"/>
      <c r="BT108" s="128"/>
      <c r="BU108" s="129"/>
      <c r="BV108" s="130"/>
      <c r="BW108" s="128"/>
      <c r="BX108" s="128"/>
      <c r="BY108" s="128"/>
      <c r="BZ108" s="128"/>
      <c r="CA108" s="129"/>
      <c r="CB108" s="191"/>
      <c r="CC108" s="192"/>
      <c r="CD108" s="193"/>
      <c r="CE108" s="81"/>
      <c r="CF108" s="127"/>
      <c r="CG108" s="128"/>
      <c r="CH108" s="128"/>
      <c r="CI108" s="128"/>
      <c r="CJ108" s="128"/>
      <c r="CK108" s="129"/>
      <c r="CL108" s="130"/>
      <c r="CM108" s="128"/>
      <c r="CN108" s="128"/>
      <c r="CO108" s="128"/>
      <c r="CP108" s="128"/>
      <c r="CQ108" s="129"/>
      <c r="CR108" s="191"/>
      <c r="CS108" s="192"/>
      <c r="CT108" s="193"/>
      <c r="CU108" s="81"/>
      <c r="CV108" s="130"/>
      <c r="CW108" s="128"/>
      <c r="CX108" s="128"/>
      <c r="CY108" s="128"/>
      <c r="CZ108" s="128"/>
      <c r="DA108" s="129"/>
      <c r="DB108" s="130"/>
      <c r="DC108" s="128"/>
      <c r="DD108" s="128"/>
      <c r="DE108" s="128"/>
      <c r="DF108" s="128"/>
      <c r="DG108" s="129"/>
      <c r="DH108" s="228"/>
      <c r="DI108" s="237"/>
      <c r="DJ108" s="130"/>
      <c r="DK108" s="128"/>
      <c r="DL108" s="129"/>
      <c r="DM108"/>
    </row>
    <row r="109" spans="1:119" s="100" customFormat="1" ht="15.6">
      <c r="A109" s="89">
        <v>89</v>
      </c>
      <c r="B109" s="89" t="s">
        <v>105</v>
      </c>
      <c r="C109" s="82"/>
      <c r="D109" s="131">
        <v>33519</v>
      </c>
      <c r="E109" s="84"/>
      <c r="F109" s="132">
        <v>4834</v>
      </c>
      <c r="G109" s="84"/>
      <c r="H109" s="132">
        <v>38353</v>
      </c>
      <c r="I109" s="85"/>
      <c r="J109" s="132">
        <v>84596</v>
      </c>
      <c r="K109" s="132"/>
      <c r="L109" s="132">
        <v>68340</v>
      </c>
      <c r="M109" s="132"/>
      <c r="N109" s="132">
        <v>152936</v>
      </c>
      <c r="O109" s="85"/>
      <c r="P109" s="194">
        <f t="shared" ref="P109:P110" si="210">+D109+J109</f>
        <v>118115</v>
      </c>
      <c r="Q109" s="195">
        <f t="shared" ref="Q109:Q110" si="211">+F109+L109</f>
        <v>73174</v>
      </c>
      <c r="R109" s="196">
        <f t="shared" ref="R109:R110" si="212">+P109+Q109</f>
        <v>191289</v>
      </c>
      <c r="S109" s="79"/>
      <c r="T109" s="131">
        <v>62728</v>
      </c>
      <c r="U109" s="84"/>
      <c r="V109" s="132">
        <v>9565</v>
      </c>
      <c r="W109" s="84"/>
      <c r="X109" s="132">
        <v>72293</v>
      </c>
      <c r="Y109" s="85"/>
      <c r="Z109" s="132">
        <v>283368.99999999994</v>
      </c>
      <c r="AA109" s="132"/>
      <c r="AB109" s="132">
        <v>87678</v>
      </c>
      <c r="AC109" s="132"/>
      <c r="AD109" s="132">
        <v>371046.99999999994</v>
      </c>
      <c r="AE109" s="85"/>
      <c r="AF109" s="194">
        <f t="shared" ref="AF109:AF110" si="213">+T109+Z109</f>
        <v>346096.99999999994</v>
      </c>
      <c r="AG109" s="195">
        <f t="shared" ref="AG109:AG110" si="214">+V109+AB109</f>
        <v>97243</v>
      </c>
      <c r="AH109" s="196">
        <f t="shared" ref="AH109:AH110" si="215">+AF109+AG109</f>
        <v>443339.99999999994</v>
      </c>
      <c r="AI109" s="81"/>
      <c r="AJ109" s="131">
        <v>20709</v>
      </c>
      <c r="AK109" s="84"/>
      <c r="AL109" s="132">
        <v>3288</v>
      </c>
      <c r="AM109" s="84"/>
      <c r="AN109" s="132">
        <v>23997</v>
      </c>
      <c r="AO109" s="85"/>
      <c r="AP109" s="132">
        <v>37876.666666666664</v>
      </c>
      <c r="AQ109" s="132"/>
      <c r="AR109" s="132">
        <v>33997</v>
      </c>
      <c r="AS109" s="132"/>
      <c r="AT109" s="132">
        <v>71873.666666666657</v>
      </c>
      <c r="AU109" s="85"/>
      <c r="AV109" s="194">
        <f t="shared" ref="AV109:AV110" si="216">+AJ109+AP109</f>
        <v>58585.666666666664</v>
      </c>
      <c r="AW109" s="195">
        <f t="shared" ref="AW109:AW110" si="217">+AL109+AR109</f>
        <v>37285</v>
      </c>
      <c r="AX109" s="196">
        <f t="shared" ref="AX109:AX110" si="218">+AV109+AW109</f>
        <v>95870.666666666657</v>
      </c>
      <c r="AY109" s="81"/>
      <c r="AZ109" s="131">
        <v>36842</v>
      </c>
      <c r="BA109" s="84"/>
      <c r="BB109" s="132">
        <v>5491</v>
      </c>
      <c r="BC109" s="84"/>
      <c r="BD109" s="132">
        <v>42333</v>
      </c>
      <c r="BE109" s="85"/>
      <c r="BF109" s="132">
        <v>176771</v>
      </c>
      <c r="BG109" s="132"/>
      <c r="BH109" s="132">
        <v>66576</v>
      </c>
      <c r="BI109" s="132"/>
      <c r="BJ109" s="132">
        <v>243347</v>
      </c>
      <c r="BK109" s="85"/>
      <c r="BL109" s="194">
        <f t="shared" ref="BL109:BL110" si="219">+AZ109+BF109</f>
        <v>213613</v>
      </c>
      <c r="BM109" s="195">
        <f t="shared" ref="BM109:BM110" si="220">+BB109+BH109</f>
        <v>72067</v>
      </c>
      <c r="BN109" s="196">
        <f t="shared" ref="BN109:BN110" si="221">+BL109+BM109</f>
        <v>285680</v>
      </c>
      <c r="BO109" s="81"/>
      <c r="BP109" s="131">
        <v>25981</v>
      </c>
      <c r="BQ109" s="84"/>
      <c r="BR109" s="132">
        <v>3409</v>
      </c>
      <c r="BS109" s="84"/>
      <c r="BT109" s="132">
        <v>29390</v>
      </c>
      <c r="BU109" s="85"/>
      <c r="BV109" s="132">
        <v>76833</v>
      </c>
      <c r="BW109" s="132"/>
      <c r="BX109" s="132">
        <v>40733</v>
      </c>
      <c r="BY109" s="132"/>
      <c r="BZ109" s="132">
        <v>117566</v>
      </c>
      <c r="CA109" s="85"/>
      <c r="CB109" s="194">
        <f t="shared" ref="CB109:CB110" si="222">+BP109+BV109</f>
        <v>102814</v>
      </c>
      <c r="CC109" s="195">
        <f t="shared" ref="CC109:CC110" si="223">+BR109+BX109</f>
        <v>44142</v>
      </c>
      <c r="CD109" s="196">
        <f t="shared" ref="CD109:CD110" si="224">+CB109+CC109</f>
        <v>146956</v>
      </c>
      <c r="CE109" s="81"/>
      <c r="CF109" s="131">
        <v>42009</v>
      </c>
      <c r="CG109" s="84"/>
      <c r="CH109" s="132">
        <v>6296</v>
      </c>
      <c r="CI109" s="84"/>
      <c r="CJ109" s="132">
        <v>48305</v>
      </c>
      <c r="CK109" s="85"/>
      <c r="CL109" s="132">
        <v>159890</v>
      </c>
      <c r="CM109" s="132"/>
      <c r="CN109" s="132">
        <v>55864</v>
      </c>
      <c r="CO109" s="132"/>
      <c r="CP109" s="132">
        <v>215754</v>
      </c>
      <c r="CQ109" s="85"/>
      <c r="CR109" s="194">
        <f t="shared" ref="CR109:CR110" si="225">+CF109+CL109</f>
        <v>201899</v>
      </c>
      <c r="CS109" s="195">
        <f t="shared" ref="CS109:CS110" si="226">+CH109+CN109</f>
        <v>62160</v>
      </c>
      <c r="CT109" s="196">
        <f t="shared" ref="CT109:CT110" si="227">+CR109+CS109</f>
        <v>264059</v>
      </c>
      <c r="CU109" s="81"/>
      <c r="CV109" s="133">
        <f>+D109+T109+AJ109+AZ109+BP109+CF109</f>
        <v>221788</v>
      </c>
      <c r="CW109" s="132"/>
      <c r="CX109" s="132">
        <f>+F109+V109+AL109+BB109+BR109+CH109</f>
        <v>32883</v>
      </c>
      <c r="CY109" s="132"/>
      <c r="CZ109" s="132">
        <f t="shared" ref="CZ109:CZ110" si="228">+CV109+CX109</f>
        <v>254671</v>
      </c>
      <c r="DA109" s="134"/>
      <c r="DB109" s="133">
        <f t="shared" ref="DB109:DB110" si="229">+J109+Z109+AP109+BF109+BV109+CL109</f>
        <v>819335.66666666663</v>
      </c>
      <c r="DC109" s="132"/>
      <c r="DD109" s="132">
        <f t="shared" ref="DD109:DD110" si="230">+L109+AB109+AR109+BH109+BX109+CN109</f>
        <v>353188</v>
      </c>
      <c r="DE109" s="132"/>
      <c r="DF109" s="132">
        <f t="shared" ref="DF109:DF110" si="231">+DB109+DD109</f>
        <v>1172523.6666666665</v>
      </c>
      <c r="DG109" s="134"/>
      <c r="DH109" s="229"/>
      <c r="DI109" s="238" t="s">
        <v>105</v>
      </c>
      <c r="DJ109" s="133">
        <f t="shared" ref="DJ109:DJ110" si="232">+CZ109</f>
        <v>254671</v>
      </c>
      <c r="DK109" s="132">
        <f t="shared" ref="DK109:DK110" si="233">+DF109</f>
        <v>1172523.6666666665</v>
      </c>
      <c r="DL109" s="135">
        <f t="shared" ref="DL109:DL110" si="234">+DJ109+DK109</f>
        <v>1427194.6666666665</v>
      </c>
      <c r="DM109"/>
    </row>
    <row r="110" spans="1:119" s="100" customFormat="1" ht="15.6">
      <c r="A110" s="89">
        <v>90</v>
      </c>
      <c r="B110" s="89" t="s">
        <v>106</v>
      </c>
      <c r="C110" s="82"/>
      <c r="D110" s="131">
        <v>99641</v>
      </c>
      <c r="E110" s="84"/>
      <c r="F110" s="132">
        <v>14319</v>
      </c>
      <c r="G110" s="84"/>
      <c r="H110" s="132">
        <v>113960</v>
      </c>
      <c r="I110" s="85"/>
      <c r="J110" s="132">
        <v>247304</v>
      </c>
      <c r="K110" s="132"/>
      <c r="L110" s="132">
        <v>199214</v>
      </c>
      <c r="M110" s="132"/>
      <c r="N110" s="132">
        <v>446518</v>
      </c>
      <c r="O110" s="85"/>
      <c r="P110" s="194">
        <f t="shared" si="210"/>
        <v>346945</v>
      </c>
      <c r="Q110" s="195">
        <f t="shared" si="211"/>
        <v>213533</v>
      </c>
      <c r="R110" s="196">
        <f t="shared" si="212"/>
        <v>560478</v>
      </c>
      <c r="S110" s="79"/>
      <c r="T110" s="131">
        <v>184790</v>
      </c>
      <c r="U110" s="84"/>
      <c r="V110" s="132">
        <v>27112</v>
      </c>
      <c r="W110" s="84"/>
      <c r="X110" s="132">
        <v>211902</v>
      </c>
      <c r="Y110" s="85"/>
      <c r="Z110" s="132">
        <v>835574.99999999988</v>
      </c>
      <c r="AA110" s="132"/>
      <c r="AB110" s="132">
        <v>255802</v>
      </c>
      <c r="AC110" s="132"/>
      <c r="AD110" s="132">
        <v>1091377</v>
      </c>
      <c r="AE110" s="85"/>
      <c r="AF110" s="194">
        <f t="shared" si="213"/>
        <v>1020364.9999999999</v>
      </c>
      <c r="AG110" s="195">
        <f t="shared" si="214"/>
        <v>282914</v>
      </c>
      <c r="AH110" s="196">
        <f t="shared" si="215"/>
        <v>1303279</v>
      </c>
      <c r="AI110" s="81"/>
      <c r="AJ110" s="131">
        <v>62127</v>
      </c>
      <c r="AK110" s="84"/>
      <c r="AL110" s="132">
        <v>9864</v>
      </c>
      <c r="AM110" s="84"/>
      <c r="AN110" s="132">
        <v>71991</v>
      </c>
      <c r="AO110" s="85"/>
      <c r="AP110" s="132">
        <v>113630</v>
      </c>
      <c r="AQ110" s="132"/>
      <c r="AR110" s="132">
        <v>101991</v>
      </c>
      <c r="AS110" s="132"/>
      <c r="AT110" s="132">
        <v>215621</v>
      </c>
      <c r="AU110" s="85"/>
      <c r="AV110" s="194">
        <f t="shared" si="216"/>
        <v>175757</v>
      </c>
      <c r="AW110" s="195">
        <f t="shared" si="217"/>
        <v>111855</v>
      </c>
      <c r="AX110" s="196">
        <f t="shared" si="218"/>
        <v>287612</v>
      </c>
      <c r="AY110" s="81"/>
      <c r="AZ110" s="131">
        <v>109584</v>
      </c>
      <c r="BA110" s="84"/>
      <c r="BB110" s="132">
        <v>15788</v>
      </c>
      <c r="BC110" s="84"/>
      <c r="BD110" s="132">
        <v>125372</v>
      </c>
      <c r="BE110" s="85"/>
      <c r="BF110" s="132">
        <v>519133</v>
      </c>
      <c r="BG110" s="132"/>
      <c r="BH110" s="132">
        <v>194450</v>
      </c>
      <c r="BI110" s="132"/>
      <c r="BJ110" s="132">
        <v>713583</v>
      </c>
      <c r="BK110" s="85"/>
      <c r="BL110" s="194">
        <f t="shared" si="219"/>
        <v>628717</v>
      </c>
      <c r="BM110" s="195">
        <f t="shared" si="220"/>
        <v>210238</v>
      </c>
      <c r="BN110" s="196">
        <f t="shared" si="221"/>
        <v>838955</v>
      </c>
      <c r="BO110" s="81"/>
      <c r="BP110" s="131">
        <v>76337</v>
      </c>
      <c r="BQ110" s="84"/>
      <c r="BR110" s="132">
        <v>9631</v>
      </c>
      <c r="BS110" s="84"/>
      <c r="BT110" s="132">
        <v>85968</v>
      </c>
      <c r="BU110" s="85"/>
      <c r="BV110" s="132">
        <v>225507</v>
      </c>
      <c r="BW110" s="132"/>
      <c r="BX110" s="132">
        <v>117251</v>
      </c>
      <c r="BY110" s="132"/>
      <c r="BZ110" s="132">
        <v>342758</v>
      </c>
      <c r="CA110" s="85"/>
      <c r="CB110" s="194">
        <f t="shared" si="222"/>
        <v>301844</v>
      </c>
      <c r="CC110" s="195">
        <f t="shared" si="223"/>
        <v>126882</v>
      </c>
      <c r="CD110" s="196">
        <f t="shared" si="224"/>
        <v>428726</v>
      </c>
      <c r="CE110" s="81"/>
      <c r="CF110" s="131">
        <v>125432</v>
      </c>
      <c r="CG110" s="84"/>
      <c r="CH110" s="132">
        <v>18466</v>
      </c>
      <c r="CI110" s="84"/>
      <c r="CJ110" s="132">
        <v>143898</v>
      </c>
      <c r="CK110" s="85"/>
      <c r="CL110" s="132">
        <v>474332</v>
      </c>
      <c r="CM110" s="132"/>
      <c r="CN110" s="132">
        <v>163558</v>
      </c>
      <c r="CO110" s="132"/>
      <c r="CP110" s="132">
        <v>637890</v>
      </c>
      <c r="CQ110" s="85"/>
      <c r="CR110" s="194">
        <f t="shared" si="225"/>
        <v>599764</v>
      </c>
      <c r="CS110" s="195">
        <f t="shared" si="226"/>
        <v>182024</v>
      </c>
      <c r="CT110" s="196">
        <f t="shared" si="227"/>
        <v>781788</v>
      </c>
      <c r="CU110" s="81"/>
      <c r="CV110" s="133">
        <f>+D110+T110+AJ110+AZ110+BP110+CF110</f>
        <v>657911</v>
      </c>
      <c r="CW110" s="132"/>
      <c r="CX110" s="132">
        <f>+F110+V110+AL110+BB110+BR110+CH110</f>
        <v>95180</v>
      </c>
      <c r="CY110" s="132"/>
      <c r="CZ110" s="132">
        <f t="shared" si="228"/>
        <v>753091</v>
      </c>
      <c r="DA110" s="134"/>
      <c r="DB110" s="133">
        <f t="shared" si="229"/>
        <v>2415481</v>
      </c>
      <c r="DC110" s="132"/>
      <c r="DD110" s="132">
        <f t="shared" si="230"/>
        <v>1032266</v>
      </c>
      <c r="DE110" s="132"/>
      <c r="DF110" s="132">
        <f t="shared" si="231"/>
        <v>3447747</v>
      </c>
      <c r="DG110" s="134"/>
      <c r="DH110" s="229"/>
      <c r="DI110" s="238" t="s">
        <v>106</v>
      </c>
      <c r="DJ110" s="133">
        <f t="shared" si="232"/>
        <v>753091</v>
      </c>
      <c r="DK110" s="132">
        <f t="shared" si="233"/>
        <v>3447747</v>
      </c>
      <c r="DL110" s="135">
        <f t="shared" si="234"/>
        <v>4200838</v>
      </c>
      <c r="DM110"/>
    </row>
    <row r="111" spans="1:119" s="100" customFormat="1" ht="15.6">
      <c r="A111" s="89">
        <v>91</v>
      </c>
      <c r="B111" s="89" t="s">
        <v>107</v>
      </c>
      <c r="C111" s="82"/>
      <c r="D111" s="136">
        <v>1881.423292720867</v>
      </c>
      <c r="E111" s="137"/>
      <c r="F111" s="138">
        <v>1630.0304748934982</v>
      </c>
      <c r="G111" s="138"/>
      <c r="H111" s="138">
        <v>1849.8359484029477</v>
      </c>
      <c r="I111" s="139"/>
      <c r="J111" s="140">
        <v>417.43903373985052</v>
      </c>
      <c r="K111" s="138"/>
      <c r="L111" s="138">
        <v>595.50560141355527</v>
      </c>
      <c r="M111" s="138"/>
      <c r="N111" s="138">
        <v>496.88343063437532</v>
      </c>
      <c r="O111" s="141"/>
      <c r="P111" s="197">
        <f>+P10/P110</f>
        <v>837.88854461081701</v>
      </c>
      <c r="Q111" s="197">
        <f t="shared" ref="Q111:R111" si="235">+Q10/Q110</f>
        <v>664.87830569513847</v>
      </c>
      <c r="R111" s="290">
        <f t="shared" si="235"/>
        <v>771.97445815892843</v>
      </c>
      <c r="S111" s="79"/>
      <c r="T111" s="136">
        <v>1965.831698035608</v>
      </c>
      <c r="U111" s="137"/>
      <c r="V111" s="138">
        <v>2051.7065539244618</v>
      </c>
      <c r="W111" s="138"/>
      <c r="X111" s="138">
        <v>1976.819036960482</v>
      </c>
      <c r="Y111" s="139"/>
      <c r="Z111" s="140">
        <v>282.26437319580305</v>
      </c>
      <c r="AA111" s="138"/>
      <c r="AB111" s="138">
        <v>526.89531051360029</v>
      </c>
      <c r="AC111" s="138"/>
      <c r="AD111" s="138">
        <v>339.6021061952772</v>
      </c>
      <c r="AE111" s="141"/>
      <c r="AF111" s="197">
        <f>+AF10/AF110</f>
        <v>587.16154818430971</v>
      </c>
      <c r="AG111" s="197">
        <f t="shared" ref="AG111:AH111" si="236">+AG10/AG110</f>
        <v>673.01986578960384</v>
      </c>
      <c r="AH111" s="290">
        <f t="shared" si="236"/>
        <v>605.79955283794425</v>
      </c>
      <c r="AI111" s="81"/>
      <c r="AJ111" s="136">
        <v>1823.3108984821411</v>
      </c>
      <c r="AK111" s="137"/>
      <c r="AL111" s="138">
        <v>2160.6182491889699</v>
      </c>
      <c r="AM111" s="138"/>
      <c r="AN111" s="138">
        <v>1869.5277826394965</v>
      </c>
      <c r="AO111" s="139"/>
      <c r="AP111" s="140">
        <v>336.94255275895466</v>
      </c>
      <c r="AQ111" s="138"/>
      <c r="AR111" s="138">
        <v>643.14133952995849</v>
      </c>
      <c r="AS111" s="138"/>
      <c r="AT111" s="138">
        <v>481.77779822002509</v>
      </c>
      <c r="AU111" s="141"/>
      <c r="AV111" s="197">
        <f>+AV10/AV110</f>
        <v>862.34755065232116</v>
      </c>
      <c r="AW111" s="198">
        <f t="shared" ref="AW111" si="237">+AW10/AW110</f>
        <v>776.96094738724241</v>
      </c>
      <c r="AX111" s="199">
        <f t="shared" ref="AX111" si="238">+AX10/AX110</f>
        <v>829.13990108201335</v>
      </c>
      <c r="AY111" s="81"/>
      <c r="AZ111" s="136">
        <v>1913.4727805121693</v>
      </c>
      <c r="BA111" s="137"/>
      <c r="BB111" s="138">
        <v>1837.5767893561224</v>
      </c>
      <c r="BC111" s="138"/>
      <c r="BD111" s="138">
        <v>1903.9152564368442</v>
      </c>
      <c r="BE111" s="139"/>
      <c r="BF111" s="140">
        <v>275.1634577062768</v>
      </c>
      <c r="BG111" s="138"/>
      <c r="BH111" s="138">
        <v>512.88300997977603</v>
      </c>
      <c r="BI111" s="138"/>
      <c r="BJ111" s="138">
        <v>339.94158013854036</v>
      </c>
      <c r="BK111" s="141"/>
      <c r="BL111" s="197">
        <f>+BL10/BL110</f>
        <v>560.71719465049966</v>
      </c>
      <c r="BM111" s="198">
        <f t="shared" ref="BM111" si="239">+BM10/BM110</f>
        <v>612.36200706305192</v>
      </c>
      <c r="BN111" s="199">
        <f t="shared" ref="BN111" si="240">+BN10/BN110</f>
        <v>573.65913083538453</v>
      </c>
      <c r="BO111" s="81"/>
      <c r="BP111" s="136">
        <v>1783.1593570614505</v>
      </c>
      <c r="BQ111" s="137"/>
      <c r="BR111" s="138">
        <v>1763.6315969265916</v>
      </c>
      <c r="BS111" s="138"/>
      <c r="BT111" s="138">
        <v>1780.9716609668708</v>
      </c>
      <c r="BU111" s="139"/>
      <c r="BV111" s="140">
        <v>258.13151281334927</v>
      </c>
      <c r="BW111" s="138"/>
      <c r="BX111" s="138">
        <v>540.71542843984298</v>
      </c>
      <c r="BY111" s="138"/>
      <c r="BZ111" s="138">
        <v>354.79810175108969</v>
      </c>
      <c r="CA111" s="141"/>
      <c r="CB111" s="197">
        <f>+CB10/CB110</f>
        <v>643.81435079047424</v>
      </c>
      <c r="CC111" s="198">
        <f t="shared" ref="CC111" si="241">+CC10/CC110</f>
        <v>633.54109022556429</v>
      </c>
      <c r="CD111" s="199">
        <f t="shared" ref="CD111" si="242">+CD10/CD110</f>
        <v>640.77396637945913</v>
      </c>
      <c r="CE111" s="81"/>
      <c r="CF111" s="136">
        <f>+CF16/CF110</f>
        <v>1794.32454421241</v>
      </c>
      <c r="CG111" s="137"/>
      <c r="CH111" s="138">
        <f>+CH16/CH110</f>
        <v>1834.6303352295406</v>
      </c>
      <c r="CI111" s="138"/>
      <c r="CJ111" s="138">
        <f>+CJ16/CJ110</f>
        <v>1799.4968658355203</v>
      </c>
      <c r="CK111" s="139"/>
      <c r="CL111" s="140">
        <v>273.18184887916033</v>
      </c>
      <c r="CM111" s="138"/>
      <c r="CN111" s="138">
        <v>509.50601167445433</v>
      </c>
      <c r="CO111" s="138"/>
      <c r="CP111" s="138">
        <v>333.77647713555677</v>
      </c>
      <c r="CQ111" s="141"/>
      <c r="CR111" s="197">
        <f>+CR10/CR110</f>
        <v>591.30692901241298</v>
      </c>
      <c r="CS111" s="198">
        <f t="shared" ref="CS111" si="243">+CS10/CS110</f>
        <v>643.9374369742402</v>
      </c>
      <c r="CT111" s="199">
        <f t="shared" ref="CT111" si="244">+CT10/CT110</f>
        <v>603.56091037467957</v>
      </c>
      <c r="CU111" s="81"/>
      <c r="CV111" s="140">
        <f>+CV10/CV110</f>
        <v>1876.9750425654784</v>
      </c>
      <c r="CW111" s="138"/>
      <c r="CX111" s="138">
        <f>+CX10/CX110</f>
        <v>1892.7725877359021</v>
      </c>
      <c r="CY111" s="137"/>
      <c r="CZ111" s="138">
        <f>+CZ10/CZ110</f>
        <v>1878.971627771411</v>
      </c>
      <c r="DA111" s="141"/>
      <c r="DB111" s="140">
        <f>+DB10/DB110</f>
        <v>293.11344854091823</v>
      </c>
      <c r="DC111" s="137"/>
      <c r="DD111" s="138">
        <f>+DD10/DD110</f>
        <v>547.79665871782834</v>
      </c>
      <c r="DE111" s="138"/>
      <c r="DF111" s="138">
        <f>+DF10/DF110</f>
        <v>369.36638085772637</v>
      </c>
      <c r="DG111" s="141"/>
      <c r="DH111" s="230"/>
      <c r="DI111" s="238" t="s">
        <v>107</v>
      </c>
      <c r="DJ111" s="140">
        <f t="shared" ref="DJ111:DL111" si="245">+DJ10/DJ110</f>
        <v>1878.971627771411</v>
      </c>
      <c r="DK111" s="138">
        <f t="shared" si="245"/>
        <v>369.36638085772637</v>
      </c>
      <c r="DL111" s="139">
        <f t="shared" si="245"/>
        <v>639.99574695169952</v>
      </c>
      <c r="DM111"/>
    </row>
    <row r="112" spans="1:119" s="100" customFormat="1" ht="15.6">
      <c r="A112" s="89"/>
      <c r="B112" s="89"/>
      <c r="C112" s="82"/>
      <c r="D112" s="83"/>
      <c r="E112" s="84"/>
      <c r="F112" s="84"/>
      <c r="G112" s="84"/>
      <c r="H112" s="84"/>
      <c r="I112" s="85"/>
      <c r="J112" s="86"/>
      <c r="K112" s="84"/>
      <c r="L112" s="84"/>
      <c r="M112" s="84"/>
      <c r="N112" s="84"/>
      <c r="O112" s="85"/>
      <c r="P112" s="200"/>
      <c r="Q112" s="201"/>
      <c r="R112" s="202"/>
      <c r="S112" s="79"/>
      <c r="T112" s="83"/>
      <c r="U112" s="84"/>
      <c r="V112" s="84"/>
      <c r="W112" s="84"/>
      <c r="X112" s="84"/>
      <c r="Y112" s="85"/>
      <c r="Z112" s="86"/>
      <c r="AA112" s="84"/>
      <c r="AB112" s="84"/>
      <c r="AC112" s="84"/>
      <c r="AD112" s="84"/>
      <c r="AE112" s="85"/>
      <c r="AF112" s="200"/>
      <c r="AG112" s="201"/>
      <c r="AH112" s="202"/>
      <c r="AI112" s="81"/>
      <c r="AJ112" s="83"/>
      <c r="AK112" s="84"/>
      <c r="AL112" s="84"/>
      <c r="AM112" s="84"/>
      <c r="AN112" s="84"/>
      <c r="AO112" s="85"/>
      <c r="AP112" s="86"/>
      <c r="AQ112" s="84"/>
      <c r="AR112" s="84"/>
      <c r="AS112" s="84"/>
      <c r="AT112" s="84"/>
      <c r="AU112" s="85"/>
      <c r="AV112" s="200"/>
      <c r="AW112" s="201"/>
      <c r="AX112" s="202"/>
      <c r="AY112" s="81"/>
      <c r="AZ112" s="83"/>
      <c r="BA112" s="84"/>
      <c r="BB112" s="84"/>
      <c r="BC112" s="84"/>
      <c r="BD112" s="84"/>
      <c r="BE112" s="85"/>
      <c r="BF112" s="86"/>
      <c r="BG112" s="84"/>
      <c r="BH112" s="84"/>
      <c r="BI112" s="84"/>
      <c r="BJ112" s="84"/>
      <c r="BK112" s="85"/>
      <c r="BL112" s="200"/>
      <c r="BM112" s="201"/>
      <c r="BN112" s="202"/>
      <c r="BO112" s="81"/>
      <c r="BP112" s="83"/>
      <c r="BQ112" s="84"/>
      <c r="BR112" s="84"/>
      <c r="BS112" s="84"/>
      <c r="BT112" s="84"/>
      <c r="BU112" s="85"/>
      <c r="BV112" s="86"/>
      <c r="BW112" s="84"/>
      <c r="BX112" s="84"/>
      <c r="BY112" s="84"/>
      <c r="BZ112" s="84"/>
      <c r="CA112" s="85"/>
      <c r="CB112" s="200"/>
      <c r="CC112" s="201"/>
      <c r="CD112" s="202"/>
      <c r="CE112" s="81"/>
      <c r="CF112" s="83"/>
      <c r="CG112" s="84"/>
      <c r="CH112" s="84"/>
      <c r="CI112" s="84"/>
      <c r="CJ112" s="84"/>
      <c r="CK112" s="85"/>
      <c r="CL112" s="86"/>
      <c r="CM112" s="84"/>
      <c r="CN112" s="84"/>
      <c r="CO112" s="84"/>
      <c r="CP112" s="84"/>
      <c r="CQ112" s="85"/>
      <c r="CR112" s="200"/>
      <c r="CS112" s="201"/>
      <c r="CT112" s="202"/>
      <c r="CU112" s="81"/>
      <c r="CV112" s="133"/>
      <c r="CW112" s="132"/>
      <c r="CX112" s="132"/>
      <c r="CY112" s="132"/>
      <c r="CZ112" s="132"/>
      <c r="DA112" s="134"/>
      <c r="DB112" s="133"/>
      <c r="DC112" s="132"/>
      <c r="DD112" s="132"/>
      <c r="DE112" s="132"/>
      <c r="DF112" s="132"/>
      <c r="DG112" s="134"/>
      <c r="DH112" s="229"/>
      <c r="DI112" s="238"/>
      <c r="DJ112" s="133"/>
      <c r="DK112" s="132"/>
      <c r="DL112" s="134"/>
      <c r="DM112"/>
    </row>
    <row r="113" spans="1:117" s="100" customFormat="1" ht="15.6">
      <c r="A113" s="89"/>
      <c r="B113" s="142" t="s">
        <v>108</v>
      </c>
      <c r="C113" s="82"/>
      <c r="D113" s="131">
        <v>8988971.3545523286</v>
      </c>
      <c r="E113" s="84"/>
      <c r="F113" s="132">
        <v>-3303947.9496518001</v>
      </c>
      <c r="G113" s="84"/>
      <c r="H113" s="132">
        <v>5685023.4049005285</v>
      </c>
      <c r="I113" s="85"/>
      <c r="J113" s="132">
        <v>8428917.4861775339</v>
      </c>
      <c r="K113" s="84"/>
      <c r="L113" s="132">
        <v>18144018.361853451</v>
      </c>
      <c r="M113" s="84"/>
      <c r="N113" s="132">
        <v>26572935.848030984</v>
      </c>
      <c r="O113" s="85"/>
      <c r="P113" s="177">
        <f>+P16-P100</f>
        <v>17417888.840729833</v>
      </c>
      <c r="Q113" s="201">
        <f>+Q16-Q100</f>
        <v>14840070.412201643</v>
      </c>
      <c r="R113" s="202">
        <f>+R16-R100</f>
        <v>32257959.252931476</v>
      </c>
      <c r="S113" s="79"/>
      <c r="T113" s="131">
        <f>+T16-T100</f>
        <v>46635051.291757882</v>
      </c>
      <c r="U113" s="84"/>
      <c r="V113" s="132">
        <f>+V16-V100</f>
        <v>2673775.4122124836</v>
      </c>
      <c r="W113" s="84"/>
      <c r="X113" s="132">
        <f>+X16-X100</f>
        <v>49308826.703970373</v>
      </c>
      <c r="Y113" s="85"/>
      <c r="Z113" s="132">
        <f>+Z16-Z100</f>
        <v>29965180.765061051</v>
      </c>
      <c r="AA113" s="84"/>
      <c r="AB113" s="132">
        <f>+AB16-AB100</f>
        <v>-3624269.4169918001</v>
      </c>
      <c r="AC113" s="84"/>
      <c r="AD113" s="132">
        <f>+AD16-AD100</f>
        <v>26340911.348069251</v>
      </c>
      <c r="AE113" s="85"/>
      <c r="AF113" s="177">
        <f>+AF16-AF100</f>
        <v>76600232.056818962</v>
      </c>
      <c r="AG113" s="201">
        <f>+AG16-AG100</f>
        <v>-950494.00477930903</v>
      </c>
      <c r="AH113" s="202">
        <f>+AH16-AH100</f>
        <v>75649738.052039742</v>
      </c>
      <c r="AI113" s="81"/>
      <c r="AJ113" s="131">
        <f>+AJ16-AJ100</f>
        <v>8403191.625471428</v>
      </c>
      <c r="AK113" s="84"/>
      <c r="AL113" s="132">
        <f>+AL16-AL100</f>
        <v>899427.09221692756</v>
      </c>
      <c r="AM113" s="84"/>
      <c r="AN113" s="132">
        <f>+AN16-AN100</f>
        <v>9302618.7176883817</v>
      </c>
      <c r="AO113" s="85"/>
      <c r="AP113" s="132">
        <f>+AP16-AP100</f>
        <v>5650585.9572293609</v>
      </c>
      <c r="AQ113" s="84"/>
      <c r="AR113" s="132">
        <f>+AR16-AR100</f>
        <v>2931017.0916850194</v>
      </c>
      <c r="AS113" s="84"/>
      <c r="AT113" s="132">
        <f>+AT16-AT100</f>
        <v>8581603.0489143729</v>
      </c>
      <c r="AU113" s="85"/>
      <c r="AV113" s="177">
        <f>+AV16-AV100</f>
        <v>14053777.582700789</v>
      </c>
      <c r="AW113" s="201">
        <f>+AW16-AW100</f>
        <v>3830444.1839019507</v>
      </c>
      <c r="AX113" s="179">
        <f>+AX16-AX100</f>
        <v>17884221.766602755</v>
      </c>
      <c r="AY113" s="81"/>
      <c r="AZ113" s="131">
        <f>+AZ16-AZ100</f>
        <v>1261501.2681648433</v>
      </c>
      <c r="BA113" s="84"/>
      <c r="BB113" s="132">
        <f>+BB16-BB100</f>
        <v>-1082753.6683581956</v>
      </c>
      <c r="BC113" s="84"/>
      <c r="BD113" s="132">
        <f>+BD16-BD100</f>
        <v>178747.59980666637</v>
      </c>
      <c r="BE113" s="85"/>
      <c r="BF113" s="132">
        <f>+BF16-BF100</f>
        <v>10073977.590924725</v>
      </c>
      <c r="BG113" s="84"/>
      <c r="BH113" s="132">
        <f>+BH16-BH100</f>
        <v>5524618.7615036964</v>
      </c>
      <c r="BI113" s="84"/>
      <c r="BJ113" s="132">
        <f>+BJ16-BJ100</f>
        <v>15598596.352428436</v>
      </c>
      <c r="BK113" s="85"/>
      <c r="BL113" s="177">
        <f>+BL16-BL100</f>
        <v>11335478.859089613</v>
      </c>
      <c r="BM113" s="201">
        <f>+BM16-BM100</f>
        <v>4441865.0931455046</v>
      </c>
      <c r="BN113" s="202">
        <f>+BN16-BN100</f>
        <v>15777343.952235103</v>
      </c>
      <c r="BO113" s="81"/>
      <c r="BP113" s="132">
        <f>+BP16-BP100</f>
        <v>240806.22999995947</v>
      </c>
      <c r="BQ113" s="84"/>
      <c r="BR113" s="132">
        <f>+BR16-BR100</f>
        <v>-654487.4499999918</v>
      </c>
      <c r="BS113" s="84"/>
      <c r="BT113" s="132">
        <f>+BT16-BT100</f>
        <v>-413731.53000003099</v>
      </c>
      <c r="BU113" s="85"/>
      <c r="BV113" s="132">
        <f>+BV16-BV100</f>
        <v>19472700.049999997</v>
      </c>
      <c r="BW113" s="84"/>
      <c r="BX113" s="132">
        <f>+BX16-BX100</f>
        <v>1865681.7599999979</v>
      </c>
      <c r="BY113" s="84"/>
      <c r="BZ113" s="132">
        <f>+BZ16-BZ100</f>
        <v>21338381.810000002</v>
      </c>
      <c r="CA113" s="85"/>
      <c r="CB113" s="177">
        <f>+CB16-CB100</f>
        <v>19713506.279999942</v>
      </c>
      <c r="CC113" s="201">
        <f>+CC16-CC100</f>
        <v>1211194.3100000098</v>
      </c>
      <c r="CD113" s="202">
        <f>+CD16-CD100</f>
        <v>20924700.589999974</v>
      </c>
      <c r="CE113" s="81"/>
      <c r="CF113" s="132">
        <f>+CF16-CF100</f>
        <v>22834311.751516461</v>
      </c>
      <c r="CG113" s="84"/>
      <c r="CH113" s="132">
        <f>+CH16-CH100</f>
        <v>4085687.7390994504</v>
      </c>
      <c r="CI113" s="84"/>
      <c r="CJ113" s="132">
        <f>+CJ16-CJ100</f>
        <v>26919999.490615904</v>
      </c>
      <c r="CK113" s="85"/>
      <c r="CL113" s="132">
        <f>+CL16-CL100</f>
        <v>22256401.015985057</v>
      </c>
      <c r="CM113" s="84"/>
      <c r="CN113" s="132">
        <f>+CN16-CN100</f>
        <v>8767830.2397789657</v>
      </c>
      <c r="CO113" s="84"/>
      <c r="CP113" s="132">
        <f>+CP16-CP100</f>
        <v>31024231.255764037</v>
      </c>
      <c r="CQ113" s="85"/>
      <c r="CR113" s="177">
        <f>+CR16-CR100</f>
        <v>45090712.767501473</v>
      </c>
      <c r="CS113" s="201">
        <f>+CS16-CS100</f>
        <v>12853517.978878409</v>
      </c>
      <c r="CT113" s="202">
        <f>+CT16-CT100</f>
        <v>57944230.746379912</v>
      </c>
      <c r="CU113" s="81"/>
      <c r="CV113" s="133">
        <f>+CV101</f>
        <v>88363833.52146244</v>
      </c>
      <c r="CW113" s="132"/>
      <c r="CX113" s="132">
        <f>+CX101</f>
        <v>2617701.1755189002</v>
      </c>
      <c r="CY113" s="132"/>
      <c r="CZ113" s="132">
        <f>+CZ101</f>
        <v>90981534.69698143</v>
      </c>
      <c r="DA113" s="134"/>
      <c r="DB113" s="133">
        <f>+DB101</f>
        <v>95847762.865377784</v>
      </c>
      <c r="DC113" s="132"/>
      <c r="DD113" s="132">
        <f>+DD101</f>
        <v>33608896.79782927</v>
      </c>
      <c r="DE113" s="132"/>
      <c r="DF113" s="132">
        <f>+DF101</f>
        <v>129456659.66320705</v>
      </c>
      <c r="DG113" s="134"/>
      <c r="DH113" s="229"/>
      <c r="DI113" s="242" t="s">
        <v>108</v>
      </c>
      <c r="DJ113" s="133">
        <f>+DJ101</f>
        <v>90981534.696981907</v>
      </c>
      <c r="DK113" s="132">
        <f>+DK101</f>
        <v>129456659.66320705</v>
      </c>
      <c r="DL113" s="134">
        <f>+DL101</f>
        <v>220438194.36018944</v>
      </c>
      <c r="DM113"/>
    </row>
    <row r="114" spans="1:117" s="100" customFormat="1" ht="4.5" customHeight="1">
      <c r="A114" s="89"/>
      <c r="B114" s="142"/>
      <c r="C114" s="82"/>
      <c r="D114" s="131"/>
      <c r="E114" s="84"/>
      <c r="F114" s="132"/>
      <c r="G114" s="84"/>
      <c r="H114" s="132"/>
      <c r="I114" s="85"/>
      <c r="J114" s="132"/>
      <c r="K114" s="84"/>
      <c r="L114" s="132"/>
      <c r="M114" s="84"/>
      <c r="N114" s="132"/>
      <c r="O114" s="85"/>
      <c r="P114" s="200"/>
      <c r="Q114" s="201"/>
      <c r="R114" s="202"/>
      <c r="S114" s="79"/>
      <c r="T114" s="131"/>
      <c r="U114" s="84"/>
      <c r="V114" s="132"/>
      <c r="W114" s="84"/>
      <c r="X114" s="132"/>
      <c r="Y114" s="85"/>
      <c r="Z114" s="132"/>
      <c r="AA114" s="84"/>
      <c r="AB114" s="132"/>
      <c r="AC114" s="84"/>
      <c r="AD114" s="132"/>
      <c r="AE114" s="85"/>
      <c r="AF114" s="200"/>
      <c r="AG114" s="201"/>
      <c r="AH114" s="202"/>
      <c r="AI114" s="81"/>
      <c r="AJ114" s="131"/>
      <c r="AK114" s="84"/>
      <c r="AL114" s="132"/>
      <c r="AM114" s="84"/>
      <c r="AN114" s="132"/>
      <c r="AO114" s="85"/>
      <c r="AP114" s="132"/>
      <c r="AQ114" s="84"/>
      <c r="AR114" s="132"/>
      <c r="AS114" s="84"/>
      <c r="AT114" s="132"/>
      <c r="AU114" s="85"/>
      <c r="AV114" s="200"/>
      <c r="AW114" s="201"/>
      <c r="AX114" s="202"/>
      <c r="AY114" s="81"/>
      <c r="AZ114" s="131"/>
      <c r="BA114" s="84"/>
      <c r="BB114" s="132"/>
      <c r="BC114" s="84"/>
      <c r="BD114" s="132"/>
      <c r="BE114" s="85"/>
      <c r="BF114" s="132"/>
      <c r="BG114" s="84"/>
      <c r="BH114" s="132"/>
      <c r="BI114" s="84"/>
      <c r="BJ114" s="132"/>
      <c r="BK114" s="85"/>
      <c r="BL114" s="200"/>
      <c r="BM114" s="201"/>
      <c r="BN114" s="202"/>
      <c r="BO114" s="81"/>
      <c r="BP114" s="132"/>
      <c r="BQ114" s="84"/>
      <c r="BR114" s="132"/>
      <c r="BS114" s="84"/>
      <c r="BT114" s="132"/>
      <c r="BU114" s="85"/>
      <c r="BV114" s="132"/>
      <c r="BW114" s="84"/>
      <c r="BX114" s="132"/>
      <c r="BY114" s="84"/>
      <c r="BZ114" s="132"/>
      <c r="CA114" s="85"/>
      <c r="CB114" s="200"/>
      <c r="CC114" s="201"/>
      <c r="CD114" s="202"/>
      <c r="CE114" s="81"/>
      <c r="CF114" s="132"/>
      <c r="CG114" s="84"/>
      <c r="CH114" s="132"/>
      <c r="CI114" s="84"/>
      <c r="CJ114" s="132"/>
      <c r="CK114" s="85"/>
      <c r="CL114" s="132"/>
      <c r="CM114" s="84"/>
      <c r="CN114" s="132"/>
      <c r="CO114" s="84"/>
      <c r="CP114" s="132"/>
      <c r="CQ114" s="85"/>
      <c r="CR114" s="200"/>
      <c r="CS114" s="201"/>
      <c r="CT114" s="202"/>
      <c r="CU114" s="81"/>
      <c r="CV114" s="133"/>
      <c r="CW114" s="132"/>
      <c r="CX114" s="132"/>
      <c r="CY114" s="132"/>
      <c r="CZ114" s="132"/>
      <c r="DA114" s="134"/>
      <c r="DB114" s="133"/>
      <c r="DC114" s="132"/>
      <c r="DD114" s="132"/>
      <c r="DE114" s="132"/>
      <c r="DF114" s="132"/>
      <c r="DG114" s="134"/>
      <c r="DH114" s="229"/>
      <c r="DI114" s="242"/>
      <c r="DJ114" s="133"/>
      <c r="DK114" s="132"/>
      <c r="DL114" s="134"/>
      <c r="DM114"/>
    </row>
    <row r="115" spans="1:117" s="100" customFormat="1" ht="15.6">
      <c r="A115" s="89"/>
      <c r="B115" s="99" t="s">
        <v>109</v>
      </c>
      <c r="C115" s="82"/>
      <c r="D115" s="143">
        <v>4.7949645700586255E-2</v>
      </c>
      <c r="E115" s="144"/>
      <c r="F115" s="145">
        <v>-0.15212725064339155</v>
      </c>
      <c r="G115" s="144"/>
      <c r="H115" s="145">
        <v>2.7176984660957828E-2</v>
      </c>
      <c r="I115" s="146"/>
      <c r="J115" s="145">
        <v>9.3966506344884335E-2</v>
      </c>
      <c r="K115" s="144"/>
      <c r="L115" s="145">
        <v>0.17898389433230813</v>
      </c>
      <c r="M115" s="144"/>
      <c r="N115" s="145">
        <v>0.13907169293175217</v>
      </c>
      <c r="O115" s="146"/>
      <c r="P115" s="203">
        <f>+P101/P16</f>
        <v>6.2842307091822494E-2</v>
      </c>
      <c r="Q115" s="204">
        <f>+Q101/Q16</f>
        <v>0.12056210630047393</v>
      </c>
      <c r="R115" s="205">
        <f>+R101/R16</f>
        <v>8.0592741534250459E-2</v>
      </c>
      <c r="S115" s="79"/>
      <c r="T115" s="143">
        <f>+T101/T16</f>
        <v>0.13579968308510973</v>
      </c>
      <c r="U115" s="144"/>
      <c r="V115" s="145">
        <f>+V101/V16</f>
        <v>5.4162925363422633E-2</v>
      </c>
      <c r="W115" s="144"/>
      <c r="X115" s="145">
        <f>+X101/X16</f>
        <v>0.1255392995965629</v>
      </c>
      <c r="Y115" s="146"/>
      <c r="Z115" s="145">
        <f>+Z101/Z16</f>
        <v>0.1369025581624683</v>
      </c>
      <c r="AA115" s="144"/>
      <c r="AB115" s="145">
        <f>+AB101/AB16</f>
        <v>-3.5747113162192E-2</v>
      </c>
      <c r="AC115" s="144"/>
      <c r="AD115" s="145">
        <f>+AD101/AD16</f>
        <v>8.2246985606571565E-2</v>
      </c>
      <c r="AE115" s="146"/>
      <c r="AF115" s="203">
        <f>+AF101/AF16</f>
        <v>0.13622899320190915</v>
      </c>
      <c r="AG115" s="204">
        <f>+AG101/AG16</f>
        <v>-6.3050271709195948E-3</v>
      </c>
      <c r="AH115" s="205">
        <f>+AH101/AH16</f>
        <v>0.10609436465834431</v>
      </c>
      <c r="AI115" s="81"/>
      <c r="AJ115" s="143">
        <f>+AJ101/AJ16</f>
        <v>6.8544168038206579E-2</v>
      </c>
      <c r="AK115" s="144"/>
      <c r="AL115" s="145">
        <f>+AL101/AL16</f>
        <v>3.9984906360903745E-2</v>
      </c>
      <c r="AM115" s="144"/>
      <c r="AN115" s="145">
        <f>+AN101/AN16</f>
        <v>6.4116439051767393E-2</v>
      </c>
      <c r="AO115" s="146"/>
      <c r="AP115" s="145">
        <f>+AP101/AP16</f>
        <v>0.13571070186453757</v>
      </c>
      <c r="AQ115" s="144"/>
      <c r="AR115" s="145">
        <f>+AR101/AR16</f>
        <v>4.850398966374482E-2</v>
      </c>
      <c r="AS115" s="144"/>
      <c r="AT115" s="145">
        <f>+AT101/AT16</f>
        <v>8.4079480444481242E-2</v>
      </c>
      <c r="AU115" s="146"/>
      <c r="AV115" s="203">
        <f>+AV101/AV16</f>
        <v>8.5572566675273104E-2</v>
      </c>
      <c r="AW115" s="204">
        <f>+AW101/AW16</f>
        <v>4.6193041687776507E-2</v>
      </c>
      <c r="AX115" s="205">
        <f>+AX101/AX16</f>
        <v>7.2360402063849888E-2</v>
      </c>
      <c r="AY115" s="81"/>
      <c r="AZ115" s="143">
        <f>+AZ101/AZ16</f>
        <v>6.0161444305672539E-3</v>
      </c>
      <c r="BA115" s="144"/>
      <c r="BB115" s="145">
        <f>+BB101/BB16</f>
        <v>-3.7321324620509612E-2</v>
      </c>
      <c r="BC115" s="144"/>
      <c r="BD115" s="145">
        <f>+BD101/BD16</f>
        <v>7.4884520092590259E-4</v>
      </c>
      <c r="BE115" s="146"/>
      <c r="BF115" s="145">
        <f>+BF101/BF16</f>
        <v>7.0523131029525218E-2</v>
      </c>
      <c r="BG115" s="144"/>
      <c r="BH115" s="145">
        <f>+BH101/BH16</f>
        <v>5.5395699894132358E-2</v>
      </c>
      <c r="BI115" s="144"/>
      <c r="BJ115" s="145">
        <f>+BJ101/BJ16</f>
        <v>6.4303814497324113E-2</v>
      </c>
      <c r="BK115" s="146"/>
      <c r="BL115" s="203">
        <f>+BL101/BL16</f>
        <v>3.215442840165874E-2</v>
      </c>
      <c r="BM115" s="204">
        <f>+BM101/BM16</f>
        <v>3.4502130214205083E-2</v>
      </c>
      <c r="BN115" s="205">
        <f>+BN101/BN16</f>
        <v>3.2782443105736338E-2</v>
      </c>
      <c r="BO115" s="81"/>
      <c r="BP115" s="145">
        <f>+BP101/BP16</f>
        <v>1.7554364865867572E-3</v>
      </c>
      <c r="BQ115" s="144"/>
      <c r="BR115" s="145">
        <f>+BR101/BR16</f>
        <v>-3.54081071043355E-2</v>
      </c>
      <c r="BS115" s="144"/>
      <c r="BT115" s="145">
        <f>+BT101/BT16</f>
        <v>-2.6578929522273619E-3</v>
      </c>
      <c r="BU115" s="146"/>
      <c r="BV115" s="145">
        <f>+BV101/BV16</f>
        <v>0.25621565928838114</v>
      </c>
      <c r="BW115" s="144"/>
      <c r="BX115" s="145">
        <f>+BX101/BX16</f>
        <v>3.8994750540446169E-2</v>
      </c>
      <c r="BY115" s="144"/>
      <c r="BZ115" s="145">
        <f>+BZ101/BZ16</f>
        <v>0.17229820291131964</v>
      </c>
      <c r="CA115" s="146"/>
      <c r="CB115" s="203">
        <f>+CB101/CB16</f>
        <v>9.2474124947227967E-2</v>
      </c>
      <c r="CC115" s="204">
        <f>+CC101/CC16</f>
        <v>1.8260528388751883E-2</v>
      </c>
      <c r="CD115" s="205">
        <f>+CD101/CD16</f>
        <v>7.4862841218725967E-2</v>
      </c>
      <c r="CE115" s="81"/>
      <c r="CF115" s="145">
        <f>+CF101/CF16</f>
        <v>0.10145619747885966</v>
      </c>
      <c r="CG115" s="144"/>
      <c r="CH115" s="145">
        <f>+CH101/CH16</f>
        <v>0.12059901755340299</v>
      </c>
      <c r="CI115" s="144"/>
      <c r="CJ115" s="145">
        <f>+CJ101/CJ16</f>
        <v>0.10396069996067078</v>
      </c>
      <c r="CK115" s="146"/>
      <c r="CL115" s="145">
        <f>+CL101/CL16</f>
        <v>0.17175946286409893</v>
      </c>
      <c r="CM115" s="144"/>
      <c r="CN115" s="145">
        <f>+CN101/CN16</f>
        <v>0.10521339355826846</v>
      </c>
      <c r="CO115" s="144"/>
      <c r="CP115" s="145">
        <f>+CP101/CP16</f>
        <v>0.1457134055750188</v>
      </c>
      <c r="CQ115" s="146"/>
      <c r="CR115" s="203">
        <f>+CR101/CR16</f>
        <v>0.12714337572529122</v>
      </c>
      <c r="CS115" s="204">
        <f>+CS101/CS16</f>
        <v>0.10966036343484663</v>
      </c>
      <c r="CT115" s="205">
        <f>+CT101/CT16</f>
        <v>0.12280048915442164</v>
      </c>
      <c r="CU115" s="81"/>
      <c r="CV115" s="147">
        <f>+CV101/CV16</f>
        <v>7.2110082931592032E-2</v>
      </c>
      <c r="CW115" s="145"/>
      <c r="CX115" s="145">
        <f>+CX101/CX16</f>
        <v>1.4962399889338928E-2</v>
      </c>
      <c r="CY115" s="145"/>
      <c r="CZ115" s="247">
        <f>+CZ101/CZ16</f>
        <v>6.4970388232138312E-2</v>
      </c>
      <c r="DA115" s="146"/>
      <c r="DB115" s="148">
        <f>+DB101/DB16</f>
        <v>0.13719104540062854</v>
      </c>
      <c r="DC115" s="144"/>
      <c r="DD115" s="144">
        <f>+DD101/DD16</f>
        <v>6.8021068655368541E-2</v>
      </c>
      <c r="DE115" s="144"/>
      <c r="DF115" s="251">
        <f>+DF101/DF16</f>
        <v>0.10853721359670478</v>
      </c>
      <c r="DG115" s="146"/>
      <c r="DH115" s="231"/>
      <c r="DI115" s="239" t="s">
        <v>109</v>
      </c>
      <c r="DJ115" s="263">
        <f>+DJ101/DJ16</f>
        <v>6.4970388232138659E-2</v>
      </c>
      <c r="DK115" s="251">
        <f>+DK101/DK16</f>
        <v>0.10853721359670478</v>
      </c>
      <c r="DL115" s="264">
        <f>+DL101/DL16</f>
        <v>8.5009728991314787E-2</v>
      </c>
      <c r="DM115"/>
    </row>
    <row r="116" spans="1:117" s="100" customFormat="1" ht="5.25" customHeight="1">
      <c r="A116" s="89"/>
      <c r="B116" s="99"/>
      <c r="C116" s="82"/>
      <c r="D116" s="149"/>
      <c r="E116" s="144"/>
      <c r="F116" s="144"/>
      <c r="G116" s="144"/>
      <c r="H116" s="144"/>
      <c r="I116" s="146"/>
      <c r="J116" s="144"/>
      <c r="K116" s="144"/>
      <c r="L116" s="144"/>
      <c r="M116" s="144"/>
      <c r="N116" s="144"/>
      <c r="O116" s="146"/>
      <c r="P116" s="203"/>
      <c r="Q116" s="204"/>
      <c r="R116" s="205"/>
      <c r="S116" s="79"/>
      <c r="T116" s="149"/>
      <c r="U116" s="144"/>
      <c r="V116" s="144"/>
      <c r="W116" s="144"/>
      <c r="X116" s="144"/>
      <c r="Y116" s="146"/>
      <c r="Z116" s="144"/>
      <c r="AA116" s="144"/>
      <c r="AB116" s="144"/>
      <c r="AC116" s="144"/>
      <c r="AD116" s="144"/>
      <c r="AE116" s="146"/>
      <c r="AF116" s="203"/>
      <c r="AG116" s="204"/>
      <c r="AH116" s="205"/>
      <c r="AI116" s="81"/>
      <c r="AJ116" s="149"/>
      <c r="AK116" s="144"/>
      <c r="AL116" s="144"/>
      <c r="AM116" s="144"/>
      <c r="AN116" s="144"/>
      <c r="AO116" s="146"/>
      <c r="AP116" s="144"/>
      <c r="AQ116" s="144"/>
      <c r="AR116" s="144"/>
      <c r="AS116" s="144"/>
      <c r="AT116" s="144"/>
      <c r="AU116" s="146"/>
      <c r="AV116" s="203"/>
      <c r="AW116" s="204"/>
      <c r="AX116" s="205"/>
      <c r="AY116" s="81"/>
      <c r="AZ116" s="149"/>
      <c r="BA116" s="144"/>
      <c r="BB116" s="144"/>
      <c r="BC116" s="144"/>
      <c r="BD116" s="144"/>
      <c r="BE116" s="146"/>
      <c r="BF116" s="144"/>
      <c r="BG116" s="144"/>
      <c r="BH116" s="144"/>
      <c r="BI116" s="144"/>
      <c r="BJ116" s="144"/>
      <c r="BK116" s="146"/>
      <c r="BL116" s="203"/>
      <c r="BM116" s="204"/>
      <c r="BN116" s="205"/>
      <c r="BO116" s="81"/>
      <c r="BP116" s="144"/>
      <c r="BQ116" s="144"/>
      <c r="BR116" s="144"/>
      <c r="BS116" s="144"/>
      <c r="BT116" s="144"/>
      <c r="BU116" s="146"/>
      <c r="BV116" s="144"/>
      <c r="BW116" s="144"/>
      <c r="BX116" s="144"/>
      <c r="BY116" s="144"/>
      <c r="BZ116" s="144"/>
      <c r="CA116" s="146"/>
      <c r="CB116" s="203"/>
      <c r="CC116" s="204"/>
      <c r="CD116" s="205"/>
      <c r="CE116" s="81"/>
      <c r="CF116" s="144"/>
      <c r="CG116" s="144"/>
      <c r="CH116" s="144"/>
      <c r="CI116" s="144"/>
      <c r="CJ116" s="144"/>
      <c r="CK116" s="146"/>
      <c r="CL116" s="144"/>
      <c r="CM116" s="144"/>
      <c r="CN116" s="144"/>
      <c r="CO116" s="144"/>
      <c r="CP116" s="144"/>
      <c r="CQ116" s="146"/>
      <c r="CR116" s="203"/>
      <c r="CS116" s="204"/>
      <c r="CT116" s="205"/>
      <c r="CU116" s="81"/>
      <c r="CV116" s="148"/>
      <c r="CW116" s="144"/>
      <c r="CX116" s="144"/>
      <c r="CY116" s="144"/>
      <c r="CZ116" s="144"/>
      <c r="DA116" s="146"/>
      <c r="DB116" s="148"/>
      <c r="DC116" s="144"/>
      <c r="DD116" s="144"/>
      <c r="DE116" s="144"/>
      <c r="DF116" s="144"/>
      <c r="DG116" s="146"/>
      <c r="DH116" s="231"/>
      <c r="DI116" s="239"/>
      <c r="DJ116" s="263"/>
      <c r="DK116" s="251"/>
      <c r="DL116" s="264"/>
      <c r="DM116"/>
    </row>
    <row r="117" spans="1:117" s="100" customFormat="1" ht="15.6">
      <c r="A117" s="89"/>
      <c r="B117" s="99" t="s">
        <v>110</v>
      </c>
      <c r="C117" s="82"/>
      <c r="D117" s="143">
        <v>0.81713324768775375</v>
      </c>
      <c r="E117" s="144"/>
      <c r="F117" s="145">
        <v>0.87298160902714461</v>
      </c>
      <c r="G117" s="144"/>
      <c r="H117" s="145">
        <v>0.82293161372061818</v>
      </c>
      <c r="I117" s="146"/>
      <c r="J117" s="145">
        <v>0.76205111185674435</v>
      </c>
      <c r="K117" s="144"/>
      <c r="L117" s="145">
        <v>0.81361176232107646</v>
      </c>
      <c r="M117" s="144"/>
      <c r="N117" s="145">
        <v>0.78940613669093473</v>
      </c>
      <c r="O117" s="146"/>
      <c r="P117" s="203">
        <f>+P62/P16</f>
        <v>0.79930674700622706</v>
      </c>
      <c r="Q117" s="204">
        <f>+Q62/Q16</f>
        <v>0.8240870744704123</v>
      </c>
      <c r="R117" s="205">
        <f>+R62/R16</f>
        <v>0.8069273829776874</v>
      </c>
      <c r="S117" s="79"/>
      <c r="T117" s="143">
        <f>+T62/T16</f>
        <v>0.79853221708053634</v>
      </c>
      <c r="U117" s="144"/>
      <c r="V117" s="145">
        <f>+V62/V16</f>
        <v>0.87263169710359823</v>
      </c>
      <c r="W117" s="144"/>
      <c r="X117" s="145">
        <f>+X62/X16</f>
        <v>0.80784529004615413</v>
      </c>
      <c r="Y117" s="146"/>
      <c r="Z117" s="145">
        <f>+Z62/Z16</f>
        <v>0.73702881695393541</v>
      </c>
      <c r="AA117" s="144"/>
      <c r="AB117" s="145">
        <f>+AB62/AB16</f>
        <v>0.94851410984081519</v>
      </c>
      <c r="AC117" s="144"/>
      <c r="AD117" s="145">
        <f>+AD62/AD16</f>
        <v>0.8039785521095153</v>
      </c>
      <c r="AE117" s="146"/>
      <c r="AF117" s="203">
        <f>+AF62/AF16</f>
        <v>0.77459112671230368</v>
      </c>
      <c r="AG117" s="204">
        <f>+AG62/AG16</f>
        <v>0.92366553277788921</v>
      </c>
      <c r="AH117" s="205">
        <f>+AH62/AH16</f>
        <v>0.80610852754326578</v>
      </c>
      <c r="AI117" s="81"/>
      <c r="AJ117" s="143">
        <f>+AJ62/AJ16</f>
        <v>0.84315760245788174</v>
      </c>
      <c r="AK117" s="144"/>
      <c r="AL117" s="145">
        <f>+AL62/AL16</f>
        <v>0.87525388640385715</v>
      </c>
      <c r="AM117" s="144"/>
      <c r="AN117" s="145">
        <f>+AN62/AN16</f>
        <v>0.84813369912278669</v>
      </c>
      <c r="AO117" s="146"/>
      <c r="AP117" s="145">
        <f>+AP62/AP16</f>
        <v>0.77951061297096202</v>
      </c>
      <c r="AQ117" s="144"/>
      <c r="AR117" s="145">
        <f>+AR62/AR16</f>
        <v>0.87043224761359084</v>
      </c>
      <c r="AS117" s="144"/>
      <c r="AT117" s="145">
        <f>+AT62/AT16</f>
        <v>0.83334127498810395</v>
      </c>
      <c r="AU117" s="146"/>
      <c r="AV117" s="203">
        <f>+AV62/AV16</f>
        <v>0.82702149646445955</v>
      </c>
      <c r="AW117" s="204">
        <f>+AW62/AW16</f>
        <v>0.8717402001252772</v>
      </c>
      <c r="AX117" s="205">
        <f>+AX62/AX16</f>
        <v>0.84202500080240594</v>
      </c>
      <c r="AY117" s="81"/>
      <c r="AZ117" s="143">
        <f>+AZ62/AZ16</f>
        <v>0.91708716013862257</v>
      </c>
      <c r="BA117" s="144"/>
      <c r="BB117" s="145">
        <f>+BB62/BB16</f>
        <v>0.96479349331711139</v>
      </c>
      <c r="BC117" s="144"/>
      <c r="BD117" s="145">
        <f>+BD62/BD16</f>
        <v>0.92288545748967277</v>
      </c>
      <c r="BE117" s="146"/>
      <c r="BF117" s="145">
        <f>+BF62/BF16</f>
        <v>0.86735225088993817</v>
      </c>
      <c r="BG117" s="144"/>
      <c r="BH117" s="145">
        <f>+BH62/BH16</f>
        <v>0.88493443030186592</v>
      </c>
      <c r="BI117" s="144"/>
      <c r="BJ117" s="145">
        <f>+BJ62/BJ16</f>
        <v>0.87458078414915685</v>
      </c>
      <c r="BK117" s="146"/>
      <c r="BL117" s="203">
        <f>+BL62/BL16</f>
        <v>0.89693453404711676</v>
      </c>
      <c r="BM117" s="204">
        <f>+BM62/BM16</f>
        <v>0.90293048772947715</v>
      </c>
      <c r="BN117" s="205">
        <f>+BN62/BN16</f>
        <v>0.89853846307139362</v>
      </c>
      <c r="BO117" s="81"/>
      <c r="BP117" s="145">
        <f>+BP62/BP16</f>
        <v>0.91030759209416379</v>
      </c>
      <c r="BQ117" s="144"/>
      <c r="BR117" s="145">
        <f>+BR62/BR16</f>
        <v>0.95572831417218984</v>
      </c>
      <c r="BS117" s="144"/>
      <c r="BT117" s="145">
        <f>+BT62/BT16</f>
        <v>0.91570139661940053</v>
      </c>
      <c r="BU117" s="146"/>
      <c r="BV117" s="145">
        <f>+BV62/BV16</f>
        <v>0.62435726111870016</v>
      </c>
      <c r="BW117" s="144"/>
      <c r="BX117" s="145">
        <f>+BX62/BX16</f>
        <v>0.85907103925601125</v>
      </c>
      <c r="BY117" s="144"/>
      <c r="BZ117" s="145">
        <f>+BZ62/BZ16</f>
        <v>0.71503261714894839</v>
      </c>
      <c r="CA117" s="146"/>
      <c r="CB117" s="203">
        <f>+CB62/CB16</f>
        <v>0.80836223220509995</v>
      </c>
      <c r="CC117" s="204">
        <f>+CC62/CC16</f>
        <v>0.88600701287489536</v>
      </c>
      <c r="CD117" s="205">
        <f>+CD62/CD16</f>
        <v>0.82678775429033702</v>
      </c>
      <c r="CE117" s="81"/>
      <c r="CF117" s="145">
        <f>+CF62/CF16</f>
        <v>0.81212657205253269</v>
      </c>
      <c r="CG117" s="144"/>
      <c r="CH117" s="145">
        <f>+CH62/CH16</f>
        <v>0.80355292156433378</v>
      </c>
      <c r="CI117" s="144"/>
      <c r="CJ117" s="145">
        <f>+CJ62/CJ16</f>
        <v>0.81100486016043638</v>
      </c>
      <c r="CK117" s="146"/>
      <c r="CL117" s="145">
        <f>+CL62/CL16</f>
        <v>0.73350665926283376</v>
      </c>
      <c r="CM117" s="144"/>
      <c r="CN117" s="145">
        <f>+CN62/CN16</f>
        <v>0.80859876481184823</v>
      </c>
      <c r="CO117" s="144"/>
      <c r="CP117" s="145">
        <f>+CP62/CP16</f>
        <v>0.76289762560374008</v>
      </c>
      <c r="CQ117" s="146"/>
      <c r="CR117" s="203">
        <f>+CR62/CR16</f>
        <v>0.78340068425085585</v>
      </c>
      <c r="CS117" s="204">
        <f>+CS62/CS16</f>
        <v>0.80714034408541369</v>
      </c>
      <c r="CT117" s="205">
        <f>+CT62/CT16</f>
        <v>0.78929776011969011</v>
      </c>
      <c r="CU117" s="81"/>
      <c r="CV117" s="147">
        <f>+CV62/CV16</f>
        <v>0.84113858995832058</v>
      </c>
      <c r="CW117" s="145"/>
      <c r="CX117" s="145">
        <f>+CX62/CX16</f>
        <v>0.88369786219565616</v>
      </c>
      <c r="CY117" s="145"/>
      <c r="CZ117" s="145">
        <f>+CZ62/CZ16</f>
        <v>0.84645569459370629</v>
      </c>
      <c r="DA117" s="146"/>
      <c r="DB117" s="148">
        <f>+DB62/DB16</f>
        <v>0.75650941575502351</v>
      </c>
      <c r="DC117" s="144"/>
      <c r="DD117" s="144">
        <f>+DD62/DD16</f>
        <v>0.86619485620718828</v>
      </c>
      <c r="DE117" s="144"/>
      <c r="DF117" s="144">
        <f>+DF62/DF16</f>
        <v>0.80194687735242087</v>
      </c>
      <c r="DG117" s="146"/>
      <c r="DH117" s="231"/>
      <c r="DI117" s="239" t="s">
        <v>110</v>
      </c>
      <c r="DJ117" s="263">
        <f>+DJ62/DJ16</f>
        <v>0.84645569459370595</v>
      </c>
      <c r="DK117" s="251">
        <f>+DK62/DK16</f>
        <v>0.80194687735242087</v>
      </c>
      <c r="DL117" s="264">
        <f>+DL62/DL16</f>
        <v>0.82598306781811737</v>
      </c>
      <c r="DM117"/>
    </row>
    <row r="118" spans="1:117" s="100" customFormat="1" ht="4.5" customHeight="1">
      <c r="A118" s="89"/>
      <c r="B118" s="99"/>
      <c r="C118" s="82"/>
      <c r="D118" s="149"/>
      <c r="E118" s="144"/>
      <c r="F118" s="144"/>
      <c r="G118" s="144"/>
      <c r="H118" s="144"/>
      <c r="I118" s="146"/>
      <c r="J118" s="144"/>
      <c r="K118" s="144"/>
      <c r="L118" s="144"/>
      <c r="M118" s="144"/>
      <c r="N118" s="144"/>
      <c r="O118" s="146"/>
      <c r="P118" s="203"/>
      <c r="Q118" s="204"/>
      <c r="R118" s="205"/>
      <c r="S118" s="79"/>
      <c r="T118" s="149"/>
      <c r="U118" s="144"/>
      <c r="V118" s="144"/>
      <c r="W118" s="144"/>
      <c r="X118" s="144"/>
      <c r="Y118" s="146"/>
      <c r="Z118" s="144"/>
      <c r="AA118" s="144"/>
      <c r="AB118" s="144"/>
      <c r="AC118" s="144"/>
      <c r="AD118" s="144"/>
      <c r="AE118" s="146"/>
      <c r="AF118" s="203"/>
      <c r="AG118" s="204"/>
      <c r="AH118" s="205"/>
      <c r="AI118" s="81"/>
      <c r="AJ118" s="149"/>
      <c r="AK118" s="144"/>
      <c r="AL118" s="144"/>
      <c r="AM118" s="144"/>
      <c r="AN118" s="144"/>
      <c r="AO118" s="146"/>
      <c r="AP118" s="144"/>
      <c r="AQ118" s="144"/>
      <c r="AR118" s="144"/>
      <c r="AS118" s="144"/>
      <c r="AT118" s="144"/>
      <c r="AU118" s="146"/>
      <c r="AV118" s="203"/>
      <c r="AW118" s="204"/>
      <c r="AX118" s="205"/>
      <c r="AY118" s="81"/>
      <c r="AZ118" s="149"/>
      <c r="BA118" s="144"/>
      <c r="BB118" s="144"/>
      <c r="BC118" s="144"/>
      <c r="BD118" s="144"/>
      <c r="BE118" s="146"/>
      <c r="BF118" s="144"/>
      <c r="BG118" s="144"/>
      <c r="BH118" s="144"/>
      <c r="BI118" s="144"/>
      <c r="BJ118" s="144"/>
      <c r="BK118" s="146"/>
      <c r="BL118" s="203"/>
      <c r="BM118" s="204"/>
      <c r="BN118" s="205"/>
      <c r="BO118" s="81"/>
      <c r="BP118" s="144"/>
      <c r="BQ118" s="144"/>
      <c r="BR118" s="144"/>
      <c r="BS118" s="144"/>
      <c r="BT118" s="144"/>
      <c r="BU118" s="146"/>
      <c r="BV118" s="144"/>
      <c r="BW118" s="144"/>
      <c r="BX118" s="144"/>
      <c r="BY118" s="144"/>
      <c r="BZ118" s="144"/>
      <c r="CA118" s="146"/>
      <c r="CB118" s="203"/>
      <c r="CC118" s="204"/>
      <c r="CD118" s="205"/>
      <c r="CE118" s="81"/>
      <c r="CF118" s="144"/>
      <c r="CG118" s="144"/>
      <c r="CH118" s="144"/>
      <c r="CI118" s="144"/>
      <c r="CJ118" s="144"/>
      <c r="CK118" s="146"/>
      <c r="CL118" s="144"/>
      <c r="CM118" s="144"/>
      <c r="CN118" s="144"/>
      <c r="CO118" s="144"/>
      <c r="CP118" s="144"/>
      <c r="CQ118" s="146"/>
      <c r="CR118" s="203"/>
      <c r="CS118" s="204"/>
      <c r="CT118" s="205"/>
      <c r="CU118" s="81"/>
      <c r="CV118" s="148"/>
      <c r="CW118" s="144"/>
      <c r="CX118" s="144"/>
      <c r="CY118" s="144"/>
      <c r="CZ118" s="144"/>
      <c r="DA118" s="146"/>
      <c r="DB118" s="148"/>
      <c r="DC118" s="144"/>
      <c r="DD118" s="144"/>
      <c r="DE118" s="144"/>
      <c r="DF118" s="144"/>
      <c r="DG118" s="146"/>
      <c r="DH118" s="231"/>
      <c r="DI118" s="239"/>
      <c r="DJ118" s="263"/>
      <c r="DK118" s="251"/>
      <c r="DL118" s="264"/>
      <c r="DM118"/>
    </row>
    <row r="119" spans="1:117" s="100" customFormat="1" ht="15.6">
      <c r="A119" s="89"/>
      <c r="B119" s="99" t="s">
        <v>111</v>
      </c>
      <c r="C119" s="82"/>
      <c r="D119" s="143">
        <v>0.10557126352935439</v>
      </c>
      <c r="E119" s="144"/>
      <c r="F119" s="145">
        <v>0.23774128862638386</v>
      </c>
      <c r="G119" s="144"/>
      <c r="H119" s="145">
        <v>0.11929360319529761</v>
      </c>
      <c r="I119" s="146"/>
      <c r="J119" s="145">
        <v>0.17002175763409916</v>
      </c>
      <c r="K119" s="144"/>
      <c r="L119" s="145">
        <v>3.2923137792959654E-2</v>
      </c>
      <c r="M119" s="144"/>
      <c r="N119" s="145">
        <v>9.7285356585746441E-2</v>
      </c>
      <c r="O119" s="146"/>
      <c r="P119" s="203">
        <f>+P94/P16</f>
        <v>0.12529484811030353</v>
      </c>
      <c r="Q119" s="204">
        <f>+Q94/Q16</f>
        <v>6.4178251216704105E-2</v>
      </c>
      <c r="R119" s="205">
        <f>+R94/R16</f>
        <v>0.10649980444456726</v>
      </c>
      <c r="S119" s="79"/>
      <c r="T119" s="143">
        <f>+T94/T16</f>
        <v>3.6807030152868826E-2</v>
      </c>
      <c r="U119" s="144"/>
      <c r="V119" s="145">
        <f>+V94/V16</f>
        <v>3.8691775103723361E-2</v>
      </c>
      <c r="W119" s="144"/>
      <c r="X119" s="145">
        <f>+X94/X16</f>
        <v>3.7043911265171169E-2</v>
      </c>
      <c r="Y119" s="146"/>
      <c r="Z119" s="145">
        <f>+Z94/Z16</f>
        <v>9.6394772807693055E-2</v>
      </c>
      <c r="AA119" s="144"/>
      <c r="AB119" s="145">
        <f>+AB94/AB16</f>
        <v>6.5992462755470244E-2</v>
      </c>
      <c r="AC119" s="144"/>
      <c r="AD119" s="145">
        <f>+AD94/AD16</f>
        <v>8.6770337092426264E-2</v>
      </c>
      <c r="AE119" s="146"/>
      <c r="AF119" s="203">
        <f>+AF94/AF16</f>
        <v>6.0002423071009683E-2</v>
      </c>
      <c r="AG119" s="204">
        <f>+AG94/AG16</f>
        <v>5.7052535616693552E-2</v>
      </c>
      <c r="AH119" s="205">
        <f>+AH94/AH16</f>
        <v>5.9378756086463688E-2</v>
      </c>
      <c r="AI119" s="81"/>
      <c r="AJ119" s="143">
        <f>+AJ94/AJ16</f>
        <v>5.878241243569117E-2</v>
      </c>
      <c r="AK119" s="144"/>
      <c r="AL119" s="145">
        <f>+AL94/AL16</f>
        <v>5.5310351898131334E-2</v>
      </c>
      <c r="AM119" s="144"/>
      <c r="AN119" s="145">
        <f>+AN94/AN16</f>
        <v>5.8244116198956052E-2</v>
      </c>
      <c r="AO119" s="146"/>
      <c r="AP119" s="145">
        <f>+AP94/AP16</f>
        <v>7.0346170108586528E-2</v>
      </c>
      <c r="AQ119" s="144"/>
      <c r="AR119" s="145">
        <f>+AR94/AR16</f>
        <v>6.6509814641449783E-2</v>
      </c>
      <c r="AS119" s="144"/>
      <c r="AT119" s="145">
        <f>+AT94/AT16</f>
        <v>6.8074834410094515E-2</v>
      </c>
      <c r="AU119" s="146"/>
      <c r="AV119" s="203">
        <f>+AV94/AV16</f>
        <v>6.171411464181728E-2</v>
      </c>
      <c r="AW119" s="204">
        <f>+AW94/AW16</f>
        <v>6.3471767607683485E-2</v>
      </c>
      <c r="AX119" s="205">
        <f>+AX94/AX16</f>
        <v>6.2303822118536564E-2</v>
      </c>
      <c r="AY119" s="81"/>
      <c r="AZ119" s="143">
        <f>+AZ94/AZ16</f>
        <v>5.3091411943649455E-2</v>
      </c>
      <c r="BA119" s="144"/>
      <c r="BB119" s="145">
        <f>+BB94/BB16</f>
        <v>4.995093340904485E-2</v>
      </c>
      <c r="BC119" s="144"/>
      <c r="BD119" s="145">
        <f>+BD94/BD16</f>
        <v>5.2709713599739888E-2</v>
      </c>
      <c r="BE119" s="146"/>
      <c r="BF119" s="145">
        <f>+BF94/BF16</f>
        <v>4.8673019341074521E-2</v>
      </c>
      <c r="BG119" s="144"/>
      <c r="BH119" s="145">
        <f>+BH94/BH16</f>
        <v>4.6747431059298322E-2</v>
      </c>
      <c r="BI119" s="144"/>
      <c r="BJ119" s="145">
        <f>+BJ94/BJ16</f>
        <v>4.7881355315115462E-2</v>
      </c>
      <c r="BK119" s="146"/>
      <c r="BL119" s="203">
        <f>+BL94/BL16</f>
        <v>5.1301075630780374E-2</v>
      </c>
      <c r="BM119" s="204">
        <f>+BM94/BM16</f>
        <v>4.7469332996020519E-2</v>
      </c>
      <c r="BN119" s="205">
        <f>+BN94/BN16</f>
        <v>5.0276077181654402E-2</v>
      </c>
      <c r="BO119" s="81"/>
      <c r="BP119" s="145">
        <f>+BP94/BP16</f>
        <v>7.7591194561179827E-2</v>
      </c>
      <c r="BQ119" s="144"/>
      <c r="BR119" s="145">
        <f>+BR94/BR16</f>
        <v>6.9778703775631279E-2</v>
      </c>
      <c r="BS119" s="144"/>
      <c r="BT119" s="145">
        <f>+BT94/BT16</f>
        <v>7.6663520833213927E-2</v>
      </c>
      <c r="BU119" s="146"/>
      <c r="BV119" s="145">
        <f>+BV94/BV16</f>
        <v>0.10584667272736847</v>
      </c>
      <c r="BW119" s="144"/>
      <c r="BX119" s="145">
        <f>+BX94/BX16</f>
        <v>8.830596573526836E-2</v>
      </c>
      <c r="BY119" s="144"/>
      <c r="BZ119" s="145">
        <f>+BZ94/BZ16</f>
        <v>9.9070292302864904E-2</v>
      </c>
      <c r="CA119" s="146"/>
      <c r="CB119" s="203">
        <f>+CB94/CB16</f>
        <v>8.7664674387775504E-2</v>
      </c>
      <c r="CC119" s="204">
        <f>+CC94/CC16</f>
        <v>8.3142879565006281E-2</v>
      </c>
      <c r="CD119" s="205">
        <f>+CD94/CD16</f>
        <v>8.6591628271177279E-2</v>
      </c>
      <c r="CE119" s="81"/>
      <c r="CF119" s="145">
        <f>+CF94/CF16</f>
        <v>5.5134167379532757E-2</v>
      </c>
      <c r="CG119" s="144"/>
      <c r="CH119" s="145">
        <f>+CH94/CH16</f>
        <v>5.4730934499782523E-2</v>
      </c>
      <c r="CI119" s="144"/>
      <c r="CJ119" s="145">
        <f>+CJ94/CJ16</f>
        <v>5.5081411424864127E-2</v>
      </c>
      <c r="CK119" s="146"/>
      <c r="CL119" s="145">
        <f>+CL94/CL16</f>
        <v>6.1425744822608305E-2</v>
      </c>
      <c r="CM119" s="144"/>
      <c r="CN119" s="145">
        <f>+CN94/CN16</f>
        <v>5.3597949976700761E-2</v>
      </c>
      <c r="CO119" s="144"/>
      <c r="CP119" s="145">
        <f>+CP94/CP16</f>
        <v>5.8361954652422984E-2</v>
      </c>
      <c r="CQ119" s="146"/>
      <c r="CR119" s="203">
        <f>+CR94/CR16</f>
        <v>5.7432963464549909E-2</v>
      </c>
      <c r="CS119" s="204">
        <f>+CS94/CS16</f>
        <v>5.3925421130705774E-2</v>
      </c>
      <c r="CT119" s="205">
        <f>+CT94/CT16</f>
        <v>5.6561668618710675E-2</v>
      </c>
      <c r="CU119" s="81"/>
      <c r="CV119" s="147">
        <f>+CV94/CV16</f>
        <v>6.024356851903423E-2</v>
      </c>
      <c r="CW119" s="145"/>
      <c r="CX119" s="145">
        <f>+CX94/CX16</f>
        <v>7.3795594409978835E-2</v>
      </c>
      <c r="CY119" s="145"/>
      <c r="CZ119" s="145">
        <f>+CZ94/CZ16</f>
        <v>6.1936678760247305E-2</v>
      </c>
      <c r="DA119" s="146"/>
      <c r="DB119" s="148">
        <f>+DB94/DB16</f>
        <v>8.8630499635161605E-2</v>
      </c>
      <c r="DC119" s="144"/>
      <c r="DD119" s="144">
        <f>+DD94/DD16</f>
        <v>5.4240159273901384E-2</v>
      </c>
      <c r="DE119" s="144"/>
      <c r="DF119" s="144">
        <f>+DF94/DF16</f>
        <v>7.4384217147307974E-2</v>
      </c>
      <c r="DG119" s="146"/>
      <c r="DH119" s="231"/>
      <c r="DI119" s="239" t="s">
        <v>111</v>
      </c>
      <c r="DJ119" s="263">
        <f>+DJ94/DJ16</f>
        <v>6.1936678760247284E-2</v>
      </c>
      <c r="DK119" s="251">
        <f>+DK94/DK16</f>
        <v>7.4384217147307974E-2</v>
      </c>
      <c r="DL119" s="264">
        <f>+DL94/DL16</f>
        <v>6.7662146734191242E-2</v>
      </c>
      <c r="DM119"/>
    </row>
    <row r="120" spans="1:117" s="100" customFormat="1" ht="5.25" customHeight="1">
      <c r="A120" s="89"/>
      <c r="B120" s="89"/>
      <c r="C120" s="82"/>
      <c r="D120" s="83"/>
      <c r="E120" s="84"/>
      <c r="F120" s="84"/>
      <c r="G120" s="84"/>
      <c r="H120" s="84"/>
      <c r="I120" s="85"/>
      <c r="J120" s="84"/>
      <c r="K120" s="84"/>
      <c r="L120" s="84"/>
      <c r="M120" s="84"/>
      <c r="N120" s="84"/>
      <c r="O120" s="85"/>
      <c r="P120" s="177"/>
      <c r="Q120" s="178"/>
      <c r="R120" s="179"/>
      <c r="S120" s="79"/>
      <c r="T120" s="83"/>
      <c r="U120" s="84"/>
      <c r="V120" s="84"/>
      <c r="W120" s="84"/>
      <c r="X120" s="84"/>
      <c r="Y120" s="85"/>
      <c r="Z120" s="84"/>
      <c r="AA120" s="84"/>
      <c r="AB120" s="84"/>
      <c r="AC120" s="84"/>
      <c r="AD120" s="84"/>
      <c r="AE120" s="85"/>
      <c r="AF120" s="177"/>
      <c r="AG120" s="178"/>
      <c r="AH120" s="179"/>
      <c r="AI120" s="81"/>
      <c r="AJ120" s="83"/>
      <c r="AK120" s="84"/>
      <c r="AL120" s="84"/>
      <c r="AM120" s="84"/>
      <c r="AN120" s="84"/>
      <c r="AO120" s="85"/>
      <c r="AP120" s="84"/>
      <c r="AQ120" s="84"/>
      <c r="AR120" s="84"/>
      <c r="AS120" s="84"/>
      <c r="AT120" s="84"/>
      <c r="AU120" s="85"/>
      <c r="AV120" s="177"/>
      <c r="AW120" s="178"/>
      <c r="AX120" s="179"/>
      <c r="AY120" s="81"/>
      <c r="AZ120" s="83"/>
      <c r="BA120" s="84"/>
      <c r="BB120" s="84"/>
      <c r="BC120" s="84"/>
      <c r="BD120" s="84"/>
      <c r="BE120" s="85"/>
      <c r="BF120" s="84"/>
      <c r="BG120" s="84"/>
      <c r="BH120" s="84"/>
      <c r="BI120" s="84"/>
      <c r="BJ120" s="84"/>
      <c r="BK120" s="85"/>
      <c r="BL120" s="177"/>
      <c r="BM120" s="178"/>
      <c r="BN120" s="179"/>
      <c r="BO120" s="81"/>
      <c r="BP120" s="84"/>
      <c r="BQ120" s="84"/>
      <c r="BR120" s="84"/>
      <c r="BS120" s="84"/>
      <c r="BT120" s="84"/>
      <c r="BU120" s="85"/>
      <c r="BV120" s="84"/>
      <c r="BW120" s="84"/>
      <c r="BX120" s="84"/>
      <c r="BY120" s="84"/>
      <c r="BZ120" s="84"/>
      <c r="CA120" s="85"/>
      <c r="CB120" s="177"/>
      <c r="CC120" s="178"/>
      <c r="CD120" s="179"/>
      <c r="CE120" s="81"/>
      <c r="CF120" s="84"/>
      <c r="CG120" s="84"/>
      <c r="CH120" s="84"/>
      <c r="CI120" s="84"/>
      <c r="CJ120" s="84"/>
      <c r="CK120" s="85"/>
      <c r="CL120" s="84"/>
      <c r="CM120" s="84"/>
      <c r="CN120" s="84"/>
      <c r="CO120" s="84"/>
      <c r="CP120" s="84"/>
      <c r="CQ120" s="85"/>
      <c r="CR120" s="177"/>
      <c r="CS120" s="178"/>
      <c r="CT120" s="179"/>
      <c r="CU120" s="81"/>
      <c r="CV120" s="86"/>
      <c r="CW120" s="84"/>
      <c r="CX120" s="84"/>
      <c r="CY120" s="84"/>
      <c r="CZ120" s="84"/>
      <c r="DA120" s="85"/>
      <c r="DB120" s="86"/>
      <c r="DC120" s="84"/>
      <c r="DD120" s="84"/>
      <c r="DE120" s="84"/>
      <c r="DF120" s="84"/>
      <c r="DG120" s="85"/>
      <c r="DH120" s="223"/>
      <c r="DI120" s="238"/>
      <c r="DJ120" s="263"/>
      <c r="DK120" s="251"/>
      <c r="DL120" s="264"/>
      <c r="DM120"/>
    </row>
    <row r="121" spans="1:117" s="100" customFormat="1" ht="15.6">
      <c r="A121" s="89"/>
      <c r="B121" s="99" t="s">
        <v>112</v>
      </c>
      <c r="C121" s="82"/>
      <c r="D121" s="143">
        <v>2.93458430823056E-2</v>
      </c>
      <c r="E121" s="84"/>
      <c r="F121" s="145">
        <v>4.14043529898631E-2</v>
      </c>
      <c r="G121" s="84"/>
      <c r="H121" s="145">
        <v>3.0597798423126404E-2</v>
      </c>
      <c r="I121" s="85"/>
      <c r="J121" s="145">
        <v>3.5065553939874032E-3</v>
      </c>
      <c r="K121" s="84"/>
      <c r="L121" s="145">
        <v>5.9295537570761342E-3</v>
      </c>
      <c r="M121" s="84"/>
      <c r="N121" s="145">
        <v>4.7920547001171002E-3</v>
      </c>
      <c r="O121" s="85"/>
      <c r="P121" s="203">
        <f>+P72/P16</f>
        <v>2.0983348189239828E-2</v>
      </c>
      <c r="Q121" s="204">
        <f>+Q72/Q16</f>
        <v>1.2188784932764457E-2</v>
      </c>
      <c r="R121" s="205">
        <f>+R72/R16</f>
        <v>1.8278776782649532E-2</v>
      </c>
      <c r="S121" s="79"/>
      <c r="T121" s="143">
        <f>+T72/T16</f>
        <v>2.8861069681485042E-2</v>
      </c>
      <c r="U121" s="84"/>
      <c r="V121" s="145">
        <f>+V72/V16</f>
        <v>3.4513602429255844E-2</v>
      </c>
      <c r="W121" s="84"/>
      <c r="X121" s="145">
        <f>+X72/X16</f>
        <v>2.9571499092111798E-2</v>
      </c>
      <c r="Y121" s="85"/>
      <c r="Z121" s="145">
        <f>+Z72/Z16</f>
        <v>2.9673852075903305E-2</v>
      </c>
      <c r="AA121" s="84"/>
      <c r="AB121" s="145">
        <f>+AB72/AB16</f>
        <v>2.1240540565906556E-2</v>
      </c>
      <c r="AC121" s="84"/>
      <c r="AD121" s="145">
        <f>+AD72/AD16</f>
        <v>2.7004125191486872E-2</v>
      </c>
      <c r="AE121" s="85"/>
      <c r="AF121" s="203">
        <f>+AF72/AF16</f>
        <v>2.917745701477753E-2</v>
      </c>
      <c r="AG121" s="204">
        <f>+AG72/AG16</f>
        <v>2.5586958776336707E-2</v>
      </c>
      <c r="AH121" s="205">
        <f>+AH72/AH16</f>
        <v>2.8418351711926169E-2</v>
      </c>
      <c r="AI121" s="81"/>
      <c r="AJ121" s="143">
        <f>+AJ72/AJ16</f>
        <v>2.951581706822053E-2</v>
      </c>
      <c r="AK121" s="84"/>
      <c r="AL121" s="145">
        <f>+AL72/AL16</f>
        <v>2.9450855337107795E-2</v>
      </c>
      <c r="AM121" s="84"/>
      <c r="AN121" s="145">
        <f>+AN72/AN16</f>
        <v>2.9505745626489745E-2</v>
      </c>
      <c r="AO121" s="85"/>
      <c r="AP121" s="145">
        <f>+AP72/AP16</f>
        <v>1.4432515055913905E-2</v>
      </c>
      <c r="AQ121" s="84"/>
      <c r="AR121" s="145">
        <f>+AR72/AR16</f>
        <v>1.4553948081214529E-2</v>
      </c>
      <c r="AS121" s="84"/>
      <c r="AT121" s="145">
        <f>+AT72/AT16</f>
        <v>1.4504410157320411E-2</v>
      </c>
      <c r="AU121" s="85"/>
      <c r="AV121" s="203">
        <f>+AV72/AV16</f>
        <v>2.5691822218450046E-2</v>
      </c>
      <c r="AW121" s="204">
        <f>+AW72/AW16</f>
        <v>1.8594990579262796E-2</v>
      </c>
      <c r="AX121" s="205">
        <f>+AX72/AX16</f>
        <v>2.3310775015207508E-2</v>
      </c>
      <c r="AY121" s="81"/>
      <c r="AZ121" s="143">
        <f>+AZ72/AZ16</f>
        <v>2.380528348716078E-2</v>
      </c>
      <c r="BA121" s="84"/>
      <c r="BB121" s="145">
        <f>+BB72/BB16</f>
        <v>2.2576897894353382E-2</v>
      </c>
      <c r="BC121" s="84"/>
      <c r="BD121" s="145">
        <f>+BD72/BD16</f>
        <v>2.3655983709661745E-2</v>
      </c>
      <c r="BE121" s="85"/>
      <c r="BF121" s="145">
        <f>+BF72/BF16</f>
        <v>1.3451598739461999E-2</v>
      </c>
      <c r="BG121" s="84"/>
      <c r="BH121" s="145">
        <f>+BH72/BH16</f>
        <v>1.2922438744703408E-2</v>
      </c>
      <c r="BI121" s="84"/>
      <c r="BJ121" s="145">
        <f>+BJ72/BJ16</f>
        <v>1.3234046038403472E-2</v>
      </c>
      <c r="BK121" s="85"/>
      <c r="BL121" s="203">
        <f>+BL72/BL16</f>
        <v>1.960996192044414E-2</v>
      </c>
      <c r="BM121" s="204">
        <f>+BM72/BM16</f>
        <v>1.5098049060297259E-2</v>
      </c>
      <c r="BN121" s="205">
        <f>+BN72/BN16</f>
        <v>1.840301664121562E-2</v>
      </c>
      <c r="BO121" s="81"/>
      <c r="BP121" s="145">
        <f>+BP72/BP16</f>
        <v>1.0345776858069693E-2</v>
      </c>
      <c r="BQ121" s="84"/>
      <c r="BR121" s="145">
        <f>+BR72/BR16</f>
        <v>9.9010891565144091E-3</v>
      </c>
      <c r="BS121" s="84"/>
      <c r="BT121" s="145">
        <f>+BT72/BT16</f>
        <v>1.0292975499612941E-2</v>
      </c>
      <c r="BU121" s="85"/>
      <c r="BV121" s="145">
        <f>+BV72/BV16</f>
        <v>1.3580406865550202E-2</v>
      </c>
      <c r="BW121" s="84"/>
      <c r="BX121" s="145">
        <f>+BX72/BX16</f>
        <v>1.3628244468274257E-2</v>
      </c>
      <c r="BY121" s="84"/>
      <c r="BZ121" s="145">
        <f>+BZ72/BZ16</f>
        <v>1.3598887636866914E-2</v>
      </c>
      <c r="CA121" s="85"/>
      <c r="CB121" s="203">
        <f>+CB72/CB16</f>
        <v>1.1498968459896728E-2</v>
      </c>
      <c r="CC121" s="204">
        <f>+CC72/CC16</f>
        <v>1.258957917134643E-2</v>
      </c>
      <c r="CD121" s="205">
        <f>+CD72/CD16</f>
        <v>1.1757776219759842E-2</v>
      </c>
      <c r="CE121" s="81"/>
      <c r="CF121" s="145">
        <f>+CF72/CF16</f>
        <v>3.1283063089074893E-2</v>
      </c>
      <c r="CG121" s="84"/>
      <c r="CH121" s="145">
        <f>+CH72/CH16</f>
        <v>2.1117126382480752E-2</v>
      </c>
      <c r="CI121" s="84"/>
      <c r="CJ121" s="145">
        <f>+CJ72/CJ16</f>
        <v>2.9953028454028703E-2</v>
      </c>
      <c r="CK121" s="85"/>
      <c r="CL121" s="145">
        <f>+CL72/CL16</f>
        <v>3.3308133050458939E-2</v>
      </c>
      <c r="CM121" s="84"/>
      <c r="CN121" s="145">
        <f>+CN72/CN16</f>
        <v>3.2589891653182573E-2</v>
      </c>
      <c r="CO121" s="84"/>
      <c r="CP121" s="145">
        <f>+CP72/CP16</f>
        <v>3.3027014168818092E-2</v>
      </c>
      <c r="CQ121" s="85"/>
      <c r="CR121" s="203">
        <f>+CR72/CR16</f>
        <v>3.2022976559303092E-2</v>
      </c>
      <c r="CS121" s="204">
        <f>+CS72/CS16</f>
        <v>2.9273871349033895E-2</v>
      </c>
      <c r="CT121" s="205">
        <f>+CT72/CT16</f>
        <v>3.134008210717764E-2</v>
      </c>
      <c r="CU121" s="81"/>
      <c r="CV121" s="147">
        <f>+CV72/CV16</f>
        <v>2.6507758591053112E-2</v>
      </c>
      <c r="CW121" s="145"/>
      <c r="CX121" s="145">
        <f>+CX72/CX16</f>
        <v>2.7544143505026115E-2</v>
      </c>
      <c r="CY121" s="145"/>
      <c r="CZ121" s="145">
        <f>+CZ72/CZ16</f>
        <v>2.6637238413908148E-2</v>
      </c>
      <c r="DA121" s="134"/>
      <c r="DB121" s="148">
        <f>+DB72/DB16</f>
        <v>2.1012321723697252E-2</v>
      </c>
      <c r="DC121" s="144"/>
      <c r="DD121" s="144">
        <f>+DD72/DD16</f>
        <v>1.6779544937976575E-2</v>
      </c>
      <c r="DE121" s="144"/>
      <c r="DF121" s="144">
        <f>+DF72/DF16</f>
        <v>1.9258883602295763E-2</v>
      </c>
      <c r="DG121" s="134"/>
      <c r="DH121" s="229"/>
      <c r="DI121" s="239" t="s">
        <v>112</v>
      </c>
      <c r="DJ121" s="263">
        <f>+DJ72/DJ16</f>
        <v>2.6637238413908151E-2</v>
      </c>
      <c r="DK121" s="251">
        <f>+DK72/DK16</f>
        <v>1.9258883602295763E-2</v>
      </c>
      <c r="DL121" s="264">
        <f>+DL72/DL16</f>
        <v>2.3243432115773278E-2</v>
      </c>
      <c r="DM121"/>
    </row>
    <row r="122" spans="1:117" s="100" customFormat="1" ht="16.149999999999999" thickBot="1">
      <c r="A122" s="89"/>
      <c r="B122" s="89"/>
      <c r="C122" s="82"/>
      <c r="D122" s="150"/>
      <c r="E122" s="151"/>
      <c r="F122" s="151"/>
      <c r="G122" s="151"/>
      <c r="H122" s="151"/>
      <c r="I122" s="152"/>
      <c r="J122" s="153"/>
      <c r="K122" s="151"/>
      <c r="L122" s="151"/>
      <c r="M122" s="151"/>
      <c r="N122" s="151"/>
      <c r="O122" s="152"/>
      <c r="P122" s="206"/>
      <c r="Q122" s="207"/>
      <c r="R122" s="208"/>
      <c r="S122" s="79"/>
      <c r="T122" s="150"/>
      <c r="U122" s="151"/>
      <c r="V122" s="151"/>
      <c r="W122" s="151"/>
      <c r="X122" s="151"/>
      <c r="Y122" s="152"/>
      <c r="Z122" s="153"/>
      <c r="AA122" s="151"/>
      <c r="AB122" s="151"/>
      <c r="AC122" s="151"/>
      <c r="AD122" s="151"/>
      <c r="AE122" s="152"/>
      <c r="AF122" s="206"/>
      <c r="AG122" s="207"/>
      <c r="AH122" s="208"/>
      <c r="AI122" s="81"/>
      <c r="AJ122" s="150"/>
      <c r="AK122" s="151"/>
      <c r="AL122" s="151"/>
      <c r="AM122" s="151"/>
      <c r="AN122" s="151"/>
      <c r="AO122" s="152"/>
      <c r="AP122" s="153"/>
      <c r="AQ122" s="151"/>
      <c r="AR122" s="151"/>
      <c r="AS122" s="151"/>
      <c r="AT122" s="151"/>
      <c r="AU122" s="152"/>
      <c r="AV122" s="206"/>
      <c r="AW122" s="207"/>
      <c r="AX122" s="208"/>
      <c r="AY122" s="81"/>
      <c r="AZ122" s="150"/>
      <c r="BA122" s="151"/>
      <c r="BB122" s="151"/>
      <c r="BC122" s="151"/>
      <c r="BD122" s="151"/>
      <c r="BE122" s="152"/>
      <c r="BF122" s="153"/>
      <c r="BG122" s="151"/>
      <c r="BH122" s="151"/>
      <c r="BI122" s="151"/>
      <c r="BJ122" s="151"/>
      <c r="BK122" s="152"/>
      <c r="BL122" s="206"/>
      <c r="BM122" s="207"/>
      <c r="BN122" s="208"/>
      <c r="BO122" s="81"/>
      <c r="BP122" s="150"/>
      <c r="BQ122" s="151"/>
      <c r="BR122" s="151"/>
      <c r="BS122" s="151"/>
      <c r="BT122" s="151"/>
      <c r="BU122" s="152"/>
      <c r="BV122" s="153"/>
      <c r="BW122" s="151"/>
      <c r="BX122" s="151"/>
      <c r="BY122" s="151"/>
      <c r="BZ122" s="151"/>
      <c r="CA122" s="152"/>
      <c r="CB122" s="206"/>
      <c r="CC122" s="207"/>
      <c r="CD122" s="208"/>
      <c r="CE122" s="81"/>
      <c r="CF122" s="150"/>
      <c r="CG122" s="151"/>
      <c r="CH122" s="151"/>
      <c r="CI122" s="151"/>
      <c r="CJ122" s="151"/>
      <c r="CK122" s="152"/>
      <c r="CL122" s="153"/>
      <c r="CM122" s="151"/>
      <c r="CN122" s="151"/>
      <c r="CO122" s="151"/>
      <c r="CP122" s="151"/>
      <c r="CQ122" s="152"/>
      <c r="CR122" s="206"/>
      <c r="CS122" s="207"/>
      <c r="CT122" s="208"/>
      <c r="CU122" s="81"/>
      <c r="CV122" s="154"/>
      <c r="CW122" s="155"/>
      <c r="CX122" s="155"/>
      <c r="CY122" s="155"/>
      <c r="CZ122" s="155"/>
      <c r="DA122" s="156"/>
      <c r="DB122" s="154"/>
      <c r="DC122" s="155"/>
      <c r="DD122" s="155"/>
      <c r="DE122" s="155"/>
      <c r="DF122" s="155"/>
      <c r="DG122" s="156"/>
      <c r="DH122" s="223"/>
      <c r="DI122" s="243"/>
      <c r="DJ122" s="154"/>
      <c r="DK122" s="155"/>
      <c r="DL122" s="156"/>
      <c r="DM122"/>
    </row>
    <row r="123" spans="1:117" ht="13.9" thickTop="1">
      <c r="AI123" s="60"/>
      <c r="DI123" s="244" t="s">
        <v>108</v>
      </c>
      <c r="DJ123" s="248">
        <f>+DJ101</f>
        <v>90981534.696981907</v>
      </c>
      <c r="DK123" s="248">
        <f>+DK101</f>
        <v>129456659.66320705</v>
      </c>
      <c r="DL123" s="249">
        <f>+DL101</f>
        <v>220438194.36018944</v>
      </c>
    </row>
    <row r="124" spans="1:117">
      <c r="AI124" s="60"/>
      <c r="DI124" s="220"/>
      <c r="DJ124" s="41"/>
      <c r="DK124" s="41"/>
      <c r="DL124" s="246"/>
    </row>
    <row r="125" spans="1:117" ht="15.75" customHeight="1">
      <c r="DI125" s="237" t="s">
        <v>113</v>
      </c>
      <c r="DJ125" s="252">
        <f>+H113</f>
        <v>5685023.4049005285</v>
      </c>
      <c r="DK125" s="252">
        <f>+N113</f>
        <v>26572935.848030984</v>
      </c>
      <c r="DL125" s="253">
        <f>+DJ125+DK125</f>
        <v>32257959.252931513</v>
      </c>
    </row>
    <row r="126" spans="1:117" ht="15.75" customHeight="1"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J126" s="24"/>
      <c r="DF126" s="291"/>
      <c r="DI126" s="237" t="s">
        <v>114</v>
      </c>
      <c r="DJ126" s="252">
        <f>+X113</f>
        <v>49308826.703970373</v>
      </c>
      <c r="DK126" s="252">
        <f>+AD113</f>
        <v>26340911.348069251</v>
      </c>
      <c r="DL126" s="253">
        <f t="shared" ref="DL126:DL130" si="246">+DJ126+DK126</f>
        <v>75649738.052039623</v>
      </c>
    </row>
    <row r="127" spans="1:117" ht="15.75" customHeight="1">
      <c r="DI127" s="237" t="s">
        <v>115</v>
      </c>
      <c r="DJ127" s="252">
        <f>+AN113</f>
        <v>9302618.7176883817</v>
      </c>
      <c r="DK127" s="252">
        <f>+AT113</f>
        <v>8581603.0489143729</v>
      </c>
      <c r="DL127" s="253">
        <f t="shared" si="246"/>
        <v>17884221.766602755</v>
      </c>
    </row>
    <row r="128" spans="1:117" ht="15" customHeight="1"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DI128" s="237" t="s">
        <v>116</v>
      </c>
      <c r="DJ128" s="252">
        <f>+BD113</f>
        <v>178747.59980666637</v>
      </c>
      <c r="DK128" s="252">
        <f>+BJ113</f>
        <v>15598596.352428436</v>
      </c>
      <c r="DL128" s="253">
        <f t="shared" si="246"/>
        <v>15777343.952235103</v>
      </c>
    </row>
    <row r="129" spans="21:116" ht="15" customHeight="1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237" t="s">
        <v>117</v>
      </c>
      <c r="DJ129" s="252">
        <f>+BT113</f>
        <v>-413731.53000003099</v>
      </c>
      <c r="DK129" s="252">
        <f>+BZ113</f>
        <v>21338381.810000002</v>
      </c>
      <c r="DL129" s="253">
        <f t="shared" si="246"/>
        <v>20924650.279999971</v>
      </c>
    </row>
    <row r="130" spans="21:116" ht="15" customHeight="1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237" t="s">
        <v>118</v>
      </c>
      <c r="DJ130" s="252">
        <f>+CJ113</f>
        <v>26919999.490615904</v>
      </c>
      <c r="DK130" s="252">
        <f>+CP113</f>
        <v>31024231.255764037</v>
      </c>
      <c r="DL130" s="253">
        <f t="shared" si="246"/>
        <v>57944230.746379942</v>
      </c>
    </row>
    <row r="131" spans="21:116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245" t="s">
        <v>109</v>
      </c>
      <c r="DJ131" s="250">
        <f>+DJ123/DJ16</f>
        <v>6.4970388232138659E-2</v>
      </c>
      <c r="DK131" s="250">
        <f t="shared" ref="DK131:DL131" si="247">+DK123/DK16</f>
        <v>0.10853721359670478</v>
      </c>
      <c r="DL131" s="265">
        <f t="shared" si="247"/>
        <v>8.5009728991314787E-2</v>
      </c>
    </row>
    <row r="132" spans="21:116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220"/>
      <c r="DJ132" s="41"/>
      <c r="DK132" s="41"/>
      <c r="DL132" s="246"/>
    </row>
    <row r="133" spans="21:116" ht="16.5" customHeight="1">
      <c r="DI133" s="237" t="s">
        <v>113</v>
      </c>
      <c r="DJ133" s="278">
        <f>+H115</f>
        <v>2.7176984660957828E-2</v>
      </c>
      <c r="DK133" s="278">
        <f>+N115</f>
        <v>0.13907169293175217</v>
      </c>
      <c r="DL133" s="279">
        <f>+R115</f>
        <v>8.0592741534250459E-2</v>
      </c>
    </row>
    <row r="134" spans="21:116" ht="16.5" customHeight="1">
      <c r="DI134" s="237" t="s">
        <v>114</v>
      </c>
      <c r="DJ134" s="278">
        <f>+X115</f>
        <v>0.1255392995965629</v>
      </c>
      <c r="DK134" s="278">
        <f>+AD115</f>
        <v>8.2246985606571565E-2</v>
      </c>
      <c r="DL134" s="279">
        <f>+AH115</f>
        <v>0.10609436465834431</v>
      </c>
    </row>
    <row r="135" spans="21:116" ht="16.5" customHeight="1">
      <c r="DI135" s="237" t="s">
        <v>115</v>
      </c>
      <c r="DJ135" s="278">
        <f>+AN115</f>
        <v>6.4116439051767393E-2</v>
      </c>
      <c r="DK135" s="278">
        <f>+AT115</f>
        <v>8.4079480444481242E-2</v>
      </c>
      <c r="DL135" s="279">
        <f>+AX115</f>
        <v>7.2360402063849888E-2</v>
      </c>
    </row>
    <row r="136" spans="21:116" ht="16.5" customHeight="1">
      <c r="DI136" s="237" t="s">
        <v>116</v>
      </c>
      <c r="DJ136" s="278">
        <f>+BD115</f>
        <v>7.4884520092590259E-4</v>
      </c>
      <c r="DK136" s="278">
        <f>+BJ115</f>
        <v>6.4303814497324113E-2</v>
      </c>
      <c r="DL136" s="279">
        <f>+BN115</f>
        <v>3.2782443105736338E-2</v>
      </c>
    </row>
    <row r="137" spans="21:116" ht="16.5" customHeight="1">
      <c r="DI137" s="237" t="s">
        <v>117</v>
      </c>
      <c r="DJ137" s="278">
        <f>+BT115</f>
        <v>-2.6578929522273619E-3</v>
      </c>
      <c r="DK137" s="278">
        <f>+BZ115</f>
        <v>0.17229820291131964</v>
      </c>
      <c r="DL137" s="279">
        <f>+CD115</f>
        <v>7.4862841218725967E-2</v>
      </c>
    </row>
    <row r="138" spans="21:116" ht="16.5" customHeight="1">
      <c r="DI138" s="237" t="s">
        <v>118</v>
      </c>
      <c r="DJ138" s="278">
        <f>+CJ115</f>
        <v>0.10396069996067078</v>
      </c>
      <c r="DK138" s="278">
        <f>+CP115</f>
        <v>0.1457134055750188</v>
      </c>
      <c r="DL138" s="279">
        <f>+CT115</f>
        <v>0.12280048915442164</v>
      </c>
    </row>
    <row r="139" spans="21:116">
      <c r="DI139" s="245" t="s">
        <v>200</v>
      </c>
      <c r="DJ139" s="283">
        <f>+DJ62/DJ16</f>
        <v>0.84645569459370595</v>
      </c>
      <c r="DK139" s="283">
        <f t="shared" ref="DK139:DL139" si="248">+DK62/DK16</f>
        <v>0.80194687735242087</v>
      </c>
      <c r="DL139" s="284">
        <f t="shared" si="248"/>
        <v>0.82598306781811737</v>
      </c>
    </row>
    <row r="140" spans="21:116">
      <c r="DI140" s="220"/>
      <c r="DJ140" s="219"/>
      <c r="DK140" s="219"/>
      <c r="DL140" s="277"/>
    </row>
    <row r="141" spans="21:116" ht="15" customHeight="1">
      <c r="DI141" s="237" t="s">
        <v>113</v>
      </c>
      <c r="DJ141" s="278">
        <f>+H117</f>
        <v>0.82293161372061818</v>
      </c>
      <c r="DK141" s="278">
        <f>+N117</f>
        <v>0.78940613669093473</v>
      </c>
      <c r="DL141" s="279">
        <f>+R117</f>
        <v>0.8069273829776874</v>
      </c>
    </row>
    <row r="142" spans="21:116" ht="15" customHeight="1">
      <c r="DI142" s="237" t="s">
        <v>114</v>
      </c>
      <c r="DJ142" s="278">
        <f>+X117</f>
        <v>0.80784529004615413</v>
      </c>
      <c r="DK142" s="278">
        <f>+AD117</f>
        <v>0.8039785521095153</v>
      </c>
      <c r="DL142" s="279">
        <f>+AH117</f>
        <v>0.80610852754326578</v>
      </c>
    </row>
    <row r="143" spans="21:116" ht="15" customHeight="1">
      <c r="DI143" s="237" t="s">
        <v>115</v>
      </c>
      <c r="DJ143" s="278">
        <f>+AN117</f>
        <v>0.84813369912278669</v>
      </c>
      <c r="DK143" s="278">
        <f>+AT117</f>
        <v>0.83334127498810395</v>
      </c>
      <c r="DL143" s="279">
        <f>+AX117</f>
        <v>0.84202500080240594</v>
      </c>
    </row>
    <row r="144" spans="21:116" ht="15" customHeight="1">
      <c r="DI144" s="237" t="s">
        <v>116</v>
      </c>
      <c r="DJ144" s="278">
        <f>+BD117</f>
        <v>0.92288545748967277</v>
      </c>
      <c r="DK144" s="278">
        <f>+BJ117</f>
        <v>0.87458078414915685</v>
      </c>
      <c r="DL144" s="279">
        <f>+BN117</f>
        <v>0.89853846307139362</v>
      </c>
    </row>
    <row r="145" spans="113:116" ht="15" customHeight="1">
      <c r="DI145" s="237" t="s">
        <v>117</v>
      </c>
      <c r="DJ145" s="278">
        <f>+BT117</f>
        <v>0.91570139661940053</v>
      </c>
      <c r="DK145" s="278">
        <f>+BZ117</f>
        <v>0.71503261714894839</v>
      </c>
      <c r="DL145" s="279">
        <f>+CD117</f>
        <v>0.82678775429033702</v>
      </c>
    </row>
    <row r="146" spans="113:116" ht="15" customHeight="1">
      <c r="DI146" s="237" t="s">
        <v>118</v>
      </c>
      <c r="DJ146" s="278">
        <f>+CJ117</f>
        <v>0.81100486016043638</v>
      </c>
      <c r="DK146" s="278">
        <f>+CP117</f>
        <v>0.76289762560374008</v>
      </c>
      <c r="DL146" s="279">
        <f>+CT117</f>
        <v>0.78929776011969011</v>
      </c>
    </row>
    <row r="147" spans="113:116">
      <c r="DI147" s="245" t="s">
        <v>111</v>
      </c>
      <c r="DJ147" s="283">
        <f>+DJ94/DJ16</f>
        <v>6.1936678760247284E-2</v>
      </c>
      <c r="DK147" s="283">
        <f t="shared" ref="DK147:DL147" si="249">+DK94/DK16</f>
        <v>7.4384217147307974E-2</v>
      </c>
      <c r="DL147" s="284">
        <f t="shared" si="249"/>
        <v>6.7662146734191242E-2</v>
      </c>
    </row>
    <row r="148" spans="113:116" ht="15" customHeight="1">
      <c r="DI148" s="220"/>
      <c r="DJ148" s="219"/>
      <c r="DK148" s="219"/>
      <c r="DL148" s="277"/>
    </row>
    <row r="149" spans="113:116" ht="15.75" customHeight="1">
      <c r="DI149" s="237" t="s">
        <v>113</v>
      </c>
      <c r="DJ149" s="278">
        <f>+H119</f>
        <v>0.11929360319529761</v>
      </c>
      <c r="DK149" s="278">
        <f>+N119</f>
        <v>9.7285356585746441E-2</v>
      </c>
      <c r="DL149" s="279">
        <f>+R119</f>
        <v>0.10649980444456726</v>
      </c>
    </row>
    <row r="150" spans="113:116" ht="15.75" customHeight="1">
      <c r="DI150" s="237" t="s">
        <v>114</v>
      </c>
      <c r="DJ150" s="278">
        <f>+X119</f>
        <v>3.7043911265171169E-2</v>
      </c>
      <c r="DK150" s="278">
        <f>+AD119</f>
        <v>8.6770337092426264E-2</v>
      </c>
      <c r="DL150" s="279">
        <f>+AH119</f>
        <v>5.9378756086463688E-2</v>
      </c>
    </row>
    <row r="151" spans="113:116" ht="15.75" customHeight="1">
      <c r="DI151" s="237" t="s">
        <v>115</v>
      </c>
      <c r="DJ151" s="278">
        <f>+AN119</f>
        <v>5.8244116198956052E-2</v>
      </c>
      <c r="DK151" s="278">
        <f>+AT119</f>
        <v>6.8074834410094515E-2</v>
      </c>
      <c r="DL151" s="279">
        <f>+AX119</f>
        <v>6.2303822118536564E-2</v>
      </c>
    </row>
    <row r="152" spans="113:116" ht="15.75" customHeight="1">
      <c r="DI152" s="237" t="s">
        <v>116</v>
      </c>
      <c r="DJ152" s="278">
        <f>+BD119</f>
        <v>5.2709713599739888E-2</v>
      </c>
      <c r="DK152" s="278">
        <f>+BJ119</f>
        <v>4.7881355315115462E-2</v>
      </c>
      <c r="DL152" s="279">
        <f>+BN119</f>
        <v>5.0276077181654402E-2</v>
      </c>
    </row>
    <row r="153" spans="113:116" ht="15.75" customHeight="1">
      <c r="DI153" s="237" t="s">
        <v>117</v>
      </c>
      <c r="DJ153" s="278">
        <f>+BT119</f>
        <v>7.6663520833213927E-2</v>
      </c>
      <c r="DK153" s="278">
        <f>+BZ119</f>
        <v>9.9070292302864904E-2</v>
      </c>
      <c r="DL153" s="279">
        <f>+CD119</f>
        <v>8.6591628271177279E-2</v>
      </c>
    </row>
    <row r="154" spans="113:116" ht="15.75" customHeight="1">
      <c r="DI154" s="237" t="s">
        <v>118</v>
      </c>
      <c r="DJ154" s="278">
        <f>+CJ119</f>
        <v>5.5081411424864127E-2</v>
      </c>
      <c r="DK154" s="278">
        <f>+CP119</f>
        <v>5.8361954652422984E-2</v>
      </c>
      <c r="DL154" s="279">
        <f>+CT119</f>
        <v>5.6561668618710675E-2</v>
      </c>
    </row>
    <row r="155" spans="113:116">
      <c r="DI155" s="245" t="s">
        <v>121</v>
      </c>
      <c r="DJ155" s="283">
        <f>+DJ72/DJ16</f>
        <v>2.6637238413908151E-2</v>
      </c>
      <c r="DK155" s="283">
        <f t="shared" ref="DK155:DL155" si="250">+DK72/DK16</f>
        <v>1.9258883602295763E-2</v>
      </c>
      <c r="DL155" s="284">
        <f t="shared" si="250"/>
        <v>2.3243432115773278E-2</v>
      </c>
    </row>
    <row r="156" spans="113:116">
      <c r="DI156" s="220"/>
      <c r="DJ156" s="219"/>
      <c r="DK156" s="219"/>
      <c r="DL156" s="277"/>
    </row>
    <row r="157" spans="113:116" ht="15.75" customHeight="1">
      <c r="DI157" s="237" t="s">
        <v>113</v>
      </c>
      <c r="DJ157" s="278">
        <f>+H121</f>
        <v>3.0597798423126404E-2</v>
      </c>
      <c r="DK157" s="278">
        <f>+N121</f>
        <v>4.7920547001171002E-3</v>
      </c>
      <c r="DL157" s="279">
        <f>+R121</f>
        <v>1.8278776782649532E-2</v>
      </c>
    </row>
    <row r="158" spans="113:116" ht="15.75" customHeight="1">
      <c r="DI158" s="237" t="s">
        <v>114</v>
      </c>
      <c r="DJ158" s="278">
        <f>+X121</f>
        <v>2.9571499092111798E-2</v>
      </c>
      <c r="DK158" s="278">
        <f>+AD121</f>
        <v>2.7004125191486872E-2</v>
      </c>
      <c r="DL158" s="279">
        <f>+AH121</f>
        <v>2.8418351711926169E-2</v>
      </c>
    </row>
    <row r="159" spans="113:116" ht="15.75" customHeight="1">
      <c r="DI159" s="237" t="s">
        <v>115</v>
      </c>
      <c r="DJ159" s="278">
        <f>+AN121</f>
        <v>2.9505745626489745E-2</v>
      </c>
      <c r="DK159" s="278">
        <f>+AT121</f>
        <v>1.4504410157320411E-2</v>
      </c>
      <c r="DL159" s="279">
        <f>+AX121</f>
        <v>2.3310775015207508E-2</v>
      </c>
    </row>
    <row r="160" spans="113:116" ht="15.75" customHeight="1">
      <c r="DI160" s="237" t="s">
        <v>116</v>
      </c>
      <c r="DJ160" s="278">
        <f>+BD121</f>
        <v>2.3655983709661745E-2</v>
      </c>
      <c r="DK160" s="278">
        <f>+BJ121</f>
        <v>1.3234046038403472E-2</v>
      </c>
      <c r="DL160" s="279">
        <f>+BN121</f>
        <v>1.840301664121562E-2</v>
      </c>
    </row>
    <row r="161" spans="113:116" ht="15.75" customHeight="1">
      <c r="DI161" s="237" t="s">
        <v>117</v>
      </c>
      <c r="DJ161" s="278">
        <f>+BT121</f>
        <v>1.0292975499612941E-2</v>
      </c>
      <c r="DK161" s="278">
        <f>+BZ121</f>
        <v>1.3598887636866914E-2</v>
      </c>
      <c r="DL161" s="279">
        <f>+CD121</f>
        <v>1.1757776219759842E-2</v>
      </c>
    </row>
    <row r="162" spans="113:116" ht="15.75" customHeight="1" thickBot="1">
      <c r="DI162" s="266" t="s">
        <v>118</v>
      </c>
      <c r="DJ162" s="288">
        <f>+CJ121</f>
        <v>2.9953028454028703E-2</v>
      </c>
      <c r="DK162" s="288">
        <f>+CP121</f>
        <v>3.3027014168818092E-2</v>
      </c>
      <c r="DL162" s="289">
        <f>+CT121</f>
        <v>3.134008210717764E-2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DC16:DC105 DE94:DE95 DE100:DE10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O162"/>
  <sheetViews>
    <sheetView zoomScaleNormal="100" workbookViewId="0">
      <pane xSplit="3" ySplit="5" topLeftCell="DH136" activePane="bottomRight" state="frozen"/>
      <selection pane="bottomRight" activeCell="DO149" sqref="DO149"/>
      <selection pane="bottomLeft" activeCell="A6" sqref="A6"/>
      <selection pane="topRight" activeCell="D1" sqref="D1"/>
    </sheetView>
  </sheetViews>
  <sheetFormatPr defaultColWidth="9.140625" defaultRowHeight="13.15"/>
  <cols>
    <col min="1" max="1" width="3.28515625" style="4" customWidth="1"/>
    <col min="2" max="2" width="55.85546875" style="4" customWidth="1"/>
    <col min="3" max="3" width="0.140625" style="6" customWidth="1"/>
    <col min="4" max="4" width="15.140625" style="4" customWidth="1"/>
    <col min="5" max="5" width="10.42578125" style="4" customWidth="1"/>
    <col min="6" max="6" width="13.85546875" style="4" customWidth="1"/>
    <col min="7" max="7" width="10.42578125" style="4" customWidth="1"/>
    <col min="8" max="8" width="16.42578125" style="4" customWidth="1"/>
    <col min="9" max="9" width="10.42578125" style="4" customWidth="1"/>
    <col min="10" max="10" width="14.5703125" style="4" bestFit="1" customWidth="1"/>
    <col min="11" max="11" width="8.42578125" style="4" bestFit="1" customWidth="1"/>
    <col min="12" max="12" width="14.5703125" style="4" bestFit="1" customWidth="1"/>
    <col min="13" max="13" width="8.42578125" style="4" bestFit="1" customWidth="1"/>
    <col min="14" max="14" width="15.7109375" style="4" bestFit="1" customWidth="1"/>
    <col min="15" max="15" width="10.7109375" style="4" customWidth="1"/>
    <col min="16" max="16" width="15.42578125" style="4" customWidth="1"/>
    <col min="17" max="17" width="14.140625" style="4" customWidth="1"/>
    <col min="18" max="18" width="16.140625" style="4" customWidth="1"/>
    <col min="19" max="19" width="2.140625" style="4" customWidth="1"/>
    <col min="20" max="20" width="13.7109375" style="6" bestFit="1" customWidth="1"/>
    <col min="21" max="21" width="13" style="6" customWidth="1"/>
    <col min="22" max="25" width="15" style="6" customWidth="1"/>
    <col min="26" max="26" width="15.7109375" style="6" bestFit="1" customWidth="1"/>
    <col min="27" max="27" width="12.85546875" style="6" customWidth="1"/>
    <col min="28" max="28" width="15.7109375" style="6" bestFit="1" customWidth="1"/>
    <col min="29" max="29" width="10.5703125" style="6" customWidth="1"/>
    <col min="30" max="30" width="17.85546875" style="6" bestFit="1" customWidth="1"/>
    <col min="31" max="31" width="12.7109375" style="6" customWidth="1"/>
    <col min="32" max="34" width="15" style="6" customWidth="1"/>
    <col min="35" max="35" width="2.28515625" style="6" customWidth="1"/>
    <col min="36" max="39" width="15" style="4" customWidth="1"/>
    <col min="40" max="40" width="15.7109375" style="4" bestFit="1" customWidth="1"/>
    <col min="41" max="50" width="15" style="4" customWidth="1"/>
    <col min="51" max="51" width="2.42578125" style="4" customWidth="1"/>
    <col min="52" max="52" width="17.140625" style="4" customWidth="1"/>
    <col min="53" max="53" width="13.85546875" style="4" customWidth="1"/>
    <col min="54" max="54" width="17.140625" style="4" customWidth="1"/>
    <col min="55" max="55" width="14" style="4" customWidth="1"/>
    <col min="56" max="56" width="17.140625" style="4" customWidth="1"/>
    <col min="57" max="57" width="13.5703125" style="4" customWidth="1"/>
    <col min="58" max="58" width="15.7109375" style="4" customWidth="1"/>
    <col min="59" max="59" width="13.5703125" style="4" customWidth="1"/>
    <col min="60" max="60" width="16.28515625" style="4" customWidth="1"/>
    <col min="61" max="61" width="13.5703125" style="4" customWidth="1"/>
    <col min="62" max="62" width="16.28515625" style="4" customWidth="1"/>
    <col min="63" max="66" width="13.5703125" style="4" customWidth="1"/>
    <col min="67" max="67" width="1.85546875" style="4" customWidth="1"/>
    <col min="68" max="68" width="19.140625" style="4" customWidth="1"/>
    <col min="69" max="69" width="12" style="4" customWidth="1"/>
    <col min="70" max="70" width="17.42578125" style="4" customWidth="1"/>
    <col min="71" max="71" width="10.85546875" style="4" customWidth="1"/>
    <col min="72" max="72" width="19.140625" style="4" customWidth="1"/>
    <col min="73" max="82" width="15.28515625" style="4" customWidth="1"/>
    <col min="83" max="83" width="1.7109375" style="4" customWidth="1"/>
    <col min="84" max="84" width="19.140625" style="4" customWidth="1"/>
    <col min="85" max="85" width="14.7109375" style="4" customWidth="1"/>
    <col min="86" max="86" width="19.140625" style="4" customWidth="1"/>
    <col min="87" max="87" width="14" style="4" customWidth="1"/>
    <col min="88" max="88" width="19.140625" style="4" customWidth="1"/>
    <col min="89" max="89" width="13.5703125" style="4" customWidth="1"/>
    <col min="90" max="90" width="15.42578125" style="4" customWidth="1"/>
    <col min="91" max="91" width="13.5703125" style="4" customWidth="1"/>
    <col min="92" max="92" width="16.140625" style="4" customWidth="1"/>
    <col min="93" max="93" width="13.5703125" style="4" customWidth="1"/>
    <col min="94" max="94" width="17.140625" style="4" customWidth="1"/>
    <col min="95" max="98" width="13.5703125" style="4" customWidth="1"/>
    <col min="99" max="99" width="2.140625" style="4" customWidth="1"/>
    <col min="100" max="103" width="18.5703125" style="4" customWidth="1"/>
    <col min="104" max="104" width="15.140625" style="4" customWidth="1"/>
    <col min="105" max="111" width="18.28515625" style="4" customWidth="1"/>
    <col min="112" max="112" width="4.42578125" style="4" customWidth="1"/>
    <col min="113" max="113" width="64" customWidth="1"/>
    <col min="114" max="115" width="16" style="4" customWidth="1"/>
    <col min="116" max="116" width="17.42578125" style="4" customWidth="1"/>
    <col min="117" max="117" width="7.85546875" customWidth="1"/>
    <col min="118" max="118" width="13.140625" style="4" customWidth="1"/>
    <col min="119" max="119" width="14" style="4" customWidth="1"/>
    <col min="120" max="16384" width="9.140625" style="4"/>
  </cols>
  <sheetData>
    <row r="1" spans="1:119" ht="18.600000000000001" thickBot="1">
      <c r="A1" s="67" t="s">
        <v>192</v>
      </c>
      <c r="B1" s="269"/>
      <c r="C1" s="400" t="s">
        <v>201</v>
      </c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401"/>
      <c r="BX1" s="401"/>
      <c r="BY1" s="401"/>
      <c r="BZ1" s="401"/>
      <c r="CA1" s="401"/>
      <c r="CB1" s="401"/>
      <c r="CC1" s="401"/>
      <c r="CD1" s="401"/>
      <c r="CE1" s="401"/>
      <c r="CF1" s="401"/>
      <c r="CG1" s="401"/>
      <c r="CH1" s="401"/>
      <c r="CI1" s="401"/>
      <c r="CJ1" s="401"/>
      <c r="CK1" s="401"/>
      <c r="CL1" s="401"/>
      <c r="CM1" s="401"/>
      <c r="CN1" s="401"/>
      <c r="CO1" s="401"/>
      <c r="CP1" s="401"/>
      <c r="CQ1" s="401"/>
      <c r="CR1" s="401"/>
      <c r="CS1" s="401"/>
      <c r="CT1" s="401"/>
      <c r="CU1" s="401"/>
      <c r="CV1" s="401"/>
      <c r="CW1" s="401"/>
      <c r="CX1" s="401"/>
      <c r="CY1" s="401"/>
      <c r="CZ1" s="401"/>
      <c r="DA1" s="402"/>
    </row>
    <row r="2" spans="1:119" s="66" customFormat="1" ht="21.6" thickBot="1">
      <c r="A2" s="69" t="s">
        <v>124</v>
      </c>
      <c r="B2" s="68"/>
      <c r="C2" s="71"/>
      <c r="D2" s="403" t="s">
        <v>125</v>
      </c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5"/>
      <c r="S2" s="273"/>
      <c r="T2" s="406" t="s">
        <v>126</v>
      </c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5"/>
      <c r="AI2" s="274"/>
      <c r="AJ2" s="406" t="s">
        <v>127</v>
      </c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5"/>
      <c r="AY2" s="274"/>
      <c r="AZ2" s="406" t="s">
        <v>128</v>
      </c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/>
      <c r="BM2" s="404"/>
      <c r="BN2" s="405"/>
      <c r="BO2" s="274"/>
      <c r="BP2" s="406" t="s">
        <v>129</v>
      </c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/>
      <c r="CC2" s="404"/>
      <c r="CD2" s="405"/>
      <c r="CE2" s="274"/>
      <c r="CF2" s="406" t="s">
        <v>130</v>
      </c>
      <c r="CG2" s="404"/>
      <c r="CH2" s="404"/>
      <c r="CI2" s="404"/>
      <c r="CJ2" s="404"/>
      <c r="CK2" s="404"/>
      <c r="CL2" s="404"/>
      <c r="CM2" s="404"/>
      <c r="CN2" s="404"/>
      <c r="CO2" s="404"/>
      <c r="CP2" s="404"/>
      <c r="CQ2" s="404"/>
      <c r="CR2" s="404"/>
      <c r="CS2" s="404"/>
      <c r="CT2" s="407"/>
      <c r="DI2"/>
      <c r="DM2"/>
    </row>
    <row r="3" spans="1:119" s="65" customFormat="1" ht="16.149999999999999" thickBot="1">
      <c r="A3" s="64" t="s">
        <v>131</v>
      </c>
      <c r="B3" s="70"/>
      <c r="C3" s="170"/>
      <c r="D3" s="411" t="s">
        <v>132</v>
      </c>
      <c r="E3" s="412"/>
      <c r="F3" s="412"/>
      <c r="G3" s="412"/>
      <c r="H3" s="412"/>
      <c r="I3" s="413"/>
      <c r="J3" s="414" t="s">
        <v>133</v>
      </c>
      <c r="K3" s="412"/>
      <c r="L3" s="412"/>
      <c r="M3" s="412"/>
      <c r="N3" s="412"/>
      <c r="O3" s="413"/>
      <c r="P3" s="408" t="s">
        <v>202</v>
      </c>
      <c r="Q3" s="409"/>
      <c r="R3" s="410"/>
      <c r="S3" s="275"/>
      <c r="T3" s="414" t="s">
        <v>135</v>
      </c>
      <c r="U3" s="412"/>
      <c r="V3" s="412"/>
      <c r="W3" s="412"/>
      <c r="X3" s="412"/>
      <c r="Y3" s="413"/>
      <c r="Z3" s="414" t="s">
        <v>136</v>
      </c>
      <c r="AA3" s="412"/>
      <c r="AB3" s="412"/>
      <c r="AC3" s="412"/>
      <c r="AD3" s="412"/>
      <c r="AE3" s="413"/>
      <c r="AF3" s="408" t="s">
        <v>203</v>
      </c>
      <c r="AG3" s="409"/>
      <c r="AH3" s="410"/>
      <c r="AI3" s="276"/>
      <c r="AJ3" s="414" t="s">
        <v>138</v>
      </c>
      <c r="AK3" s="412"/>
      <c r="AL3" s="412"/>
      <c r="AM3" s="412"/>
      <c r="AN3" s="412"/>
      <c r="AO3" s="413"/>
      <c r="AP3" s="414" t="s">
        <v>139</v>
      </c>
      <c r="AQ3" s="412"/>
      <c r="AR3" s="412"/>
      <c r="AS3" s="412"/>
      <c r="AT3" s="412"/>
      <c r="AU3" s="413"/>
      <c r="AV3" s="408" t="s">
        <v>204</v>
      </c>
      <c r="AW3" s="409"/>
      <c r="AX3" s="410"/>
      <c r="AY3" s="276"/>
      <c r="AZ3" s="414" t="s">
        <v>141</v>
      </c>
      <c r="BA3" s="412"/>
      <c r="BB3" s="412"/>
      <c r="BC3" s="412"/>
      <c r="BD3" s="412"/>
      <c r="BE3" s="413"/>
      <c r="BF3" s="414" t="s">
        <v>142</v>
      </c>
      <c r="BG3" s="412"/>
      <c r="BH3" s="412"/>
      <c r="BI3" s="412"/>
      <c r="BJ3" s="412"/>
      <c r="BK3" s="413"/>
      <c r="BL3" s="408" t="s">
        <v>205</v>
      </c>
      <c r="BM3" s="409"/>
      <c r="BN3" s="410"/>
      <c r="BO3" s="276"/>
      <c r="BP3" s="414" t="s">
        <v>144</v>
      </c>
      <c r="BQ3" s="412"/>
      <c r="BR3" s="412"/>
      <c r="BS3" s="412"/>
      <c r="BT3" s="412"/>
      <c r="BU3" s="413"/>
      <c r="BV3" s="414" t="s">
        <v>145</v>
      </c>
      <c r="BW3" s="412"/>
      <c r="BX3" s="412"/>
      <c r="BY3" s="412"/>
      <c r="BZ3" s="412"/>
      <c r="CA3" s="413"/>
      <c r="CB3" s="408" t="s">
        <v>206</v>
      </c>
      <c r="CC3" s="409"/>
      <c r="CD3" s="410"/>
      <c r="CE3" s="276"/>
      <c r="CF3" s="414" t="s">
        <v>147</v>
      </c>
      <c r="CG3" s="412"/>
      <c r="CH3" s="412"/>
      <c r="CI3" s="412"/>
      <c r="CJ3" s="412"/>
      <c r="CK3" s="413"/>
      <c r="CL3" s="414" t="s">
        <v>148</v>
      </c>
      <c r="CM3" s="412"/>
      <c r="CN3" s="412"/>
      <c r="CO3" s="412"/>
      <c r="CP3" s="412"/>
      <c r="CQ3" s="413"/>
      <c r="CR3" s="408" t="s">
        <v>207</v>
      </c>
      <c r="CS3" s="409"/>
      <c r="CT3" s="419"/>
      <c r="CU3" s="100"/>
      <c r="CV3" s="415" t="s">
        <v>150</v>
      </c>
      <c r="CW3" s="416"/>
      <c r="CX3" s="416"/>
      <c r="CY3" s="416"/>
      <c r="CZ3" s="416"/>
      <c r="DA3" s="417"/>
      <c r="DB3" s="418" t="s">
        <v>151</v>
      </c>
      <c r="DC3" s="416"/>
      <c r="DD3" s="416"/>
      <c r="DE3" s="416"/>
      <c r="DF3" s="416"/>
      <c r="DG3" s="417"/>
      <c r="DH3" s="232"/>
      <c r="DI3" s="388" t="s">
        <v>199</v>
      </c>
      <c r="DJ3" s="389"/>
      <c r="DK3" s="389"/>
      <c r="DL3" s="390"/>
      <c r="DM3"/>
    </row>
    <row r="4" spans="1:119" s="56" customFormat="1" ht="13.5" customHeight="1" thickBot="1">
      <c r="D4" s="61">
        <v>1044</v>
      </c>
      <c r="E4" s="58"/>
      <c r="F4" s="58"/>
      <c r="G4" s="58"/>
      <c r="H4" s="58"/>
      <c r="I4" s="59"/>
      <c r="J4" s="57">
        <v>1044</v>
      </c>
      <c r="K4" s="58"/>
      <c r="L4" s="58"/>
      <c r="M4" s="58"/>
      <c r="N4" s="58"/>
      <c r="O4" s="59"/>
      <c r="P4" s="57"/>
      <c r="Q4" s="270"/>
      <c r="R4" s="271"/>
      <c r="S4" s="60"/>
      <c r="T4" s="61">
        <v>1045</v>
      </c>
      <c r="U4" s="58"/>
      <c r="V4" s="58"/>
      <c r="W4" s="58"/>
      <c r="X4" s="58"/>
      <c r="Y4" s="59"/>
      <c r="Z4" s="57"/>
      <c r="AA4" s="58"/>
      <c r="AB4" s="58"/>
      <c r="AC4" s="58"/>
      <c r="AD4" s="58"/>
      <c r="AE4" s="272"/>
      <c r="AF4" s="57"/>
      <c r="AG4" s="270"/>
      <c r="AH4" s="271"/>
      <c r="AI4" s="63"/>
      <c r="AJ4" s="61">
        <v>1046</v>
      </c>
      <c r="AK4" s="58"/>
      <c r="AL4" s="58"/>
      <c r="AM4" s="58"/>
      <c r="AN4" s="58"/>
      <c r="AO4" s="59"/>
      <c r="AP4" s="57"/>
      <c r="AQ4" s="58"/>
      <c r="AR4" s="58"/>
      <c r="AS4" s="58"/>
      <c r="AT4" s="58"/>
      <c r="AU4" s="59"/>
      <c r="AV4" s="57"/>
      <c r="AW4" s="270"/>
      <c r="AX4" s="271"/>
      <c r="AY4" s="63"/>
      <c r="AZ4" s="61">
        <v>1047</v>
      </c>
      <c r="BA4" s="58"/>
      <c r="BB4" s="58"/>
      <c r="BC4" s="58"/>
      <c r="BD4" s="58"/>
      <c r="BE4" s="59"/>
      <c r="BF4" s="57"/>
      <c r="BG4" s="58"/>
      <c r="BH4" s="58"/>
      <c r="BI4" s="58"/>
      <c r="BJ4" s="58"/>
      <c r="BK4" s="59"/>
      <c r="BL4" s="57"/>
      <c r="BM4" s="270"/>
      <c r="BN4" s="271"/>
      <c r="BO4" s="63"/>
      <c r="BP4" s="61">
        <v>1048</v>
      </c>
      <c r="BQ4" s="58"/>
      <c r="BR4" s="58"/>
      <c r="BS4" s="58"/>
      <c r="BT4" s="58"/>
      <c r="BU4" s="59"/>
      <c r="BV4" s="57"/>
      <c r="BW4" s="58"/>
      <c r="BX4" s="58"/>
      <c r="BY4" s="58"/>
      <c r="BZ4" s="58"/>
      <c r="CA4" s="59"/>
      <c r="CB4" s="57"/>
      <c r="CC4" s="270"/>
      <c r="CD4" s="271"/>
      <c r="CE4" s="63"/>
      <c r="CF4" s="61">
        <v>1049</v>
      </c>
      <c r="CG4" s="58"/>
      <c r="CH4" s="58"/>
      <c r="CI4" s="58"/>
      <c r="CJ4" s="58"/>
      <c r="CK4" s="59"/>
      <c r="CL4" s="57"/>
      <c r="CM4" s="58"/>
      <c r="CN4" s="58"/>
      <c r="CO4" s="58"/>
      <c r="CP4" s="58"/>
      <c r="CQ4" s="59"/>
      <c r="CR4" s="57"/>
      <c r="CS4" s="270"/>
      <c r="CT4" s="271"/>
      <c r="CU4" s="62"/>
      <c r="CV4" s="221"/>
      <c r="CW4" s="58"/>
      <c r="CX4" s="58"/>
      <c r="CY4" s="58"/>
      <c r="CZ4" s="58"/>
      <c r="DA4" s="59"/>
      <c r="DB4" s="57"/>
      <c r="DC4" s="58"/>
      <c r="DD4" s="58"/>
      <c r="DE4" s="58"/>
      <c r="DF4" s="58"/>
      <c r="DG4" s="59"/>
      <c r="DH4" s="233"/>
      <c r="DI4" s="391"/>
      <c r="DJ4" s="392"/>
      <c r="DK4" s="392"/>
      <c r="DL4" s="393"/>
      <c r="DM4"/>
    </row>
    <row r="5" spans="1:119" s="65" customFormat="1" ht="48" customHeight="1" thickBot="1">
      <c r="A5" s="160"/>
      <c r="B5" s="160"/>
      <c r="C5" s="161"/>
      <c r="D5" s="162" t="s">
        <v>154</v>
      </c>
      <c r="E5" s="163" t="s">
        <v>4</v>
      </c>
      <c r="F5" s="163" t="s">
        <v>155</v>
      </c>
      <c r="G5" s="163" t="s">
        <v>4</v>
      </c>
      <c r="H5" s="163" t="s">
        <v>156</v>
      </c>
      <c r="I5" s="164" t="s">
        <v>157</v>
      </c>
      <c r="J5" s="165" t="s">
        <v>154</v>
      </c>
      <c r="K5" s="163" t="s">
        <v>4</v>
      </c>
      <c r="L5" s="163" t="s">
        <v>155</v>
      </c>
      <c r="M5" s="163" t="s">
        <v>4</v>
      </c>
      <c r="N5" s="163" t="s">
        <v>156</v>
      </c>
      <c r="O5" s="161" t="s">
        <v>157</v>
      </c>
      <c r="P5" s="171" t="s">
        <v>154</v>
      </c>
      <c r="Q5" s="171" t="s">
        <v>155</v>
      </c>
      <c r="R5" s="172" t="s">
        <v>158</v>
      </c>
      <c r="S5" s="79"/>
      <c r="T5" s="162" t="s">
        <v>159</v>
      </c>
      <c r="U5" s="163" t="s">
        <v>4</v>
      </c>
      <c r="V5" s="163" t="s">
        <v>160</v>
      </c>
      <c r="W5" s="163" t="s">
        <v>4</v>
      </c>
      <c r="X5" s="163" t="s">
        <v>161</v>
      </c>
      <c r="Y5" s="164" t="s">
        <v>157</v>
      </c>
      <c r="Z5" s="165" t="s">
        <v>159</v>
      </c>
      <c r="AA5" s="163" t="s">
        <v>4</v>
      </c>
      <c r="AB5" s="163" t="s">
        <v>160</v>
      </c>
      <c r="AC5" s="163" t="s">
        <v>4</v>
      </c>
      <c r="AD5" s="163" t="s">
        <v>161</v>
      </c>
      <c r="AE5" s="166" t="s">
        <v>157</v>
      </c>
      <c r="AF5" s="171" t="s">
        <v>159</v>
      </c>
      <c r="AG5" s="171" t="s">
        <v>160</v>
      </c>
      <c r="AH5" s="172" t="s">
        <v>162</v>
      </c>
      <c r="AI5" s="81"/>
      <c r="AJ5" s="162" t="s">
        <v>163</v>
      </c>
      <c r="AK5" s="163" t="s">
        <v>4</v>
      </c>
      <c r="AL5" s="163" t="s">
        <v>164</v>
      </c>
      <c r="AM5" s="163" t="s">
        <v>4</v>
      </c>
      <c r="AN5" s="163" t="s">
        <v>165</v>
      </c>
      <c r="AO5" s="164" t="s">
        <v>157</v>
      </c>
      <c r="AP5" s="165" t="s">
        <v>163</v>
      </c>
      <c r="AQ5" s="163" t="s">
        <v>4</v>
      </c>
      <c r="AR5" s="163" t="s">
        <v>164</v>
      </c>
      <c r="AS5" s="163" t="s">
        <v>4</v>
      </c>
      <c r="AT5" s="163" t="s">
        <v>165</v>
      </c>
      <c r="AU5" s="161" t="s">
        <v>157</v>
      </c>
      <c r="AV5" s="171" t="s">
        <v>163</v>
      </c>
      <c r="AW5" s="171" t="s">
        <v>164</v>
      </c>
      <c r="AX5" s="172" t="s">
        <v>166</v>
      </c>
      <c r="AY5" s="81"/>
      <c r="AZ5" s="162" t="s">
        <v>167</v>
      </c>
      <c r="BA5" s="163" t="s">
        <v>4</v>
      </c>
      <c r="BB5" s="163" t="s">
        <v>168</v>
      </c>
      <c r="BC5" s="163" t="s">
        <v>4</v>
      </c>
      <c r="BD5" s="163" t="s">
        <v>169</v>
      </c>
      <c r="BE5" s="164" t="s">
        <v>157</v>
      </c>
      <c r="BF5" s="165" t="s">
        <v>167</v>
      </c>
      <c r="BG5" s="163" t="s">
        <v>4</v>
      </c>
      <c r="BH5" s="163" t="s">
        <v>168</v>
      </c>
      <c r="BI5" s="163" t="s">
        <v>4</v>
      </c>
      <c r="BJ5" s="163" t="s">
        <v>169</v>
      </c>
      <c r="BK5" s="161" t="s">
        <v>157</v>
      </c>
      <c r="BL5" s="171" t="s">
        <v>167</v>
      </c>
      <c r="BM5" s="171" t="s">
        <v>168</v>
      </c>
      <c r="BN5" s="172" t="s">
        <v>170</v>
      </c>
      <c r="BO5" s="81"/>
      <c r="BP5" s="162" t="s">
        <v>171</v>
      </c>
      <c r="BQ5" s="163" t="s">
        <v>4</v>
      </c>
      <c r="BR5" s="163" t="s">
        <v>172</v>
      </c>
      <c r="BS5" s="163" t="s">
        <v>4</v>
      </c>
      <c r="BT5" s="163" t="s">
        <v>173</v>
      </c>
      <c r="BU5" s="164" t="s">
        <v>157</v>
      </c>
      <c r="BV5" s="165" t="s">
        <v>171</v>
      </c>
      <c r="BW5" s="163" t="s">
        <v>4</v>
      </c>
      <c r="BX5" s="163" t="s">
        <v>172</v>
      </c>
      <c r="BY5" s="163" t="s">
        <v>4</v>
      </c>
      <c r="BZ5" s="163" t="s">
        <v>173</v>
      </c>
      <c r="CA5" s="161" t="s">
        <v>157</v>
      </c>
      <c r="CB5" s="171" t="s">
        <v>174</v>
      </c>
      <c r="CC5" s="171" t="s">
        <v>175</v>
      </c>
      <c r="CD5" s="172" t="s">
        <v>176</v>
      </c>
      <c r="CE5" s="81"/>
      <c r="CF5" s="162" t="s">
        <v>177</v>
      </c>
      <c r="CG5" s="163" t="s">
        <v>4</v>
      </c>
      <c r="CH5" s="163" t="s">
        <v>178</v>
      </c>
      <c r="CI5" s="163" t="s">
        <v>4</v>
      </c>
      <c r="CJ5" s="163" t="s">
        <v>179</v>
      </c>
      <c r="CK5" s="164" t="s">
        <v>157</v>
      </c>
      <c r="CL5" s="165" t="s">
        <v>177</v>
      </c>
      <c r="CM5" s="163" t="s">
        <v>4</v>
      </c>
      <c r="CN5" s="163" t="s">
        <v>178</v>
      </c>
      <c r="CO5" s="163" t="s">
        <v>4</v>
      </c>
      <c r="CP5" s="163" t="s">
        <v>179</v>
      </c>
      <c r="CQ5" s="161" t="s">
        <v>157</v>
      </c>
      <c r="CR5" s="171" t="s">
        <v>177</v>
      </c>
      <c r="CS5" s="171" t="s">
        <v>178</v>
      </c>
      <c r="CT5" s="172" t="s">
        <v>180</v>
      </c>
      <c r="CU5" s="81"/>
      <c r="CV5" s="167" t="s">
        <v>181</v>
      </c>
      <c r="CW5" s="168" t="s">
        <v>182</v>
      </c>
      <c r="CX5" s="168" t="s">
        <v>183</v>
      </c>
      <c r="CY5" s="168" t="s">
        <v>184</v>
      </c>
      <c r="CZ5" s="168" t="s">
        <v>3</v>
      </c>
      <c r="DA5" s="169" t="s">
        <v>185</v>
      </c>
      <c r="DB5" s="167" t="s">
        <v>186</v>
      </c>
      <c r="DC5" s="168" t="s">
        <v>4</v>
      </c>
      <c r="DD5" s="168" t="s">
        <v>187</v>
      </c>
      <c r="DE5" s="168" t="s">
        <v>4</v>
      </c>
      <c r="DF5" s="168" t="s">
        <v>5</v>
      </c>
      <c r="DG5" s="169" t="s">
        <v>188</v>
      </c>
      <c r="DH5" s="234"/>
      <c r="DI5" s="255"/>
      <c r="DJ5" s="256" t="s">
        <v>3</v>
      </c>
      <c r="DK5" s="257" t="s">
        <v>5</v>
      </c>
      <c r="DL5" s="258" t="s">
        <v>6</v>
      </c>
      <c r="DM5"/>
    </row>
    <row r="6" spans="1:119" s="65" customFormat="1" ht="11.25" customHeight="1">
      <c r="A6" s="72" t="s">
        <v>7</v>
      </c>
      <c r="B6" s="73"/>
      <c r="C6" s="74"/>
      <c r="D6" s="75"/>
      <c r="E6" s="76"/>
      <c r="F6" s="76"/>
      <c r="G6" s="76"/>
      <c r="H6" s="76"/>
      <c r="I6" s="77"/>
      <c r="J6" s="78"/>
      <c r="K6" s="76"/>
      <c r="L6" s="76"/>
      <c r="M6" s="76"/>
      <c r="N6" s="76"/>
      <c r="O6" s="77"/>
      <c r="P6" s="174"/>
      <c r="Q6" s="175"/>
      <c r="R6" s="176"/>
      <c r="S6" s="79"/>
      <c r="T6" s="75"/>
      <c r="U6" s="76"/>
      <c r="V6" s="76"/>
      <c r="W6" s="76"/>
      <c r="X6" s="76"/>
      <c r="Y6" s="77"/>
      <c r="Z6" s="78"/>
      <c r="AA6" s="76"/>
      <c r="AB6" s="76"/>
      <c r="AC6" s="76"/>
      <c r="AD6" s="76"/>
      <c r="AE6" s="80"/>
      <c r="AF6" s="174"/>
      <c r="AG6" s="175"/>
      <c r="AH6" s="176"/>
      <c r="AI6" s="81"/>
      <c r="AJ6" s="75"/>
      <c r="AK6" s="76"/>
      <c r="AL6" s="76"/>
      <c r="AM6" s="76"/>
      <c r="AN6" s="76"/>
      <c r="AO6" s="77"/>
      <c r="AP6" s="78"/>
      <c r="AQ6" s="76"/>
      <c r="AR6" s="76"/>
      <c r="AS6" s="76"/>
      <c r="AT6" s="76"/>
      <c r="AU6" s="77"/>
      <c r="AV6" s="174"/>
      <c r="AW6" s="175"/>
      <c r="AX6" s="176"/>
      <c r="AY6" s="81"/>
      <c r="AZ6" s="75"/>
      <c r="BA6" s="76"/>
      <c r="BB6" s="76"/>
      <c r="BC6" s="76"/>
      <c r="BD6" s="76"/>
      <c r="BE6" s="77"/>
      <c r="BF6" s="78"/>
      <c r="BG6" s="76"/>
      <c r="BH6" s="76"/>
      <c r="BI6" s="76"/>
      <c r="BJ6" s="76"/>
      <c r="BK6" s="77"/>
      <c r="BL6" s="174"/>
      <c r="BM6" s="175"/>
      <c r="BN6" s="176"/>
      <c r="BO6" s="81"/>
      <c r="BP6" s="75"/>
      <c r="BQ6" s="76"/>
      <c r="BR6" s="76"/>
      <c r="BS6" s="76"/>
      <c r="BT6" s="76"/>
      <c r="BU6" s="77"/>
      <c r="BV6" s="78"/>
      <c r="BW6" s="76"/>
      <c r="BX6" s="76"/>
      <c r="BY6" s="76"/>
      <c r="BZ6" s="76"/>
      <c r="CA6" s="77"/>
      <c r="CB6" s="174"/>
      <c r="CC6" s="175"/>
      <c r="CD6" s="176"/>
      <c r="CE6" s="81"/>
      <c r="CF6" s="75"/>
      <c r="CG6" s="76"/>
      <c r="CH6" s="76"/>
      <c r="CI6" s="76"/>
      <c r="CJ6" s="76"/>
      <c r="CK6" s="77"/>
      <c r="CL6" s="78"/>
      <c r="CM6" s="76"/>
      <c r="CN6" s="76"/>
      <c r="CO6" s="76"/>
      <c r="CP6" s="76"/>
      <c r="CQ6" s="77"/>
      <c r="CR6" s="174"/>
      <c r="CS6" s="175"/>
      <c r="CT6" s="176"/>
      <c r="CU6" s="81"/>
      <c r="CV6" s="173"/>
      <c r="CW6" s="76"/>
      <c r="CX6" s="76"/>
      <c r="CY6" s="76"/>
      <c r="CZ6" s="76"/>
      <c r="DA6" s="77"/>
      <c r="DB6" s="78"/>
      <c r="DC6" s="76"/>
      <c r="DD6" s="76"/>
      <c r="DE6" s="76"/>
      <c r="DF6" s="76"/>
      <c r="DG6" s="77"/>
      <c r="DH6" s="222"/>
      <c r="DI6" s="236" t="s">
        <v>7</v>
      </c>
      <c r="DJ6" s="78"/>
      <c r="DK6" s="76"/>
      <c r="DL6" s="77"/>
      <c r="DM6"/>
    </row>
    <row r="7" spans="1:119" s="65" customFormat="1" ht="13.15" customHeight="1">
      <c r="A7" s="73">
        <v>1</v>
      </c>
      <c r="B7" s="73" t="s">
        <v>8</v>
      </c>
      <c r="C7" s="82"/>
      <c r="D7" s="83"/>
      <c r="E7" s="84"/>
      <c r="F7" s="84"/>
      <c r="G7" s="84"/>
      <c r="H7" s="84"/>
      <c r="I7" s="85"/>
      <c r="J7" s="86"/>
      <c r="K7" s="84"/>
      <c r="L7" s="84"/>
      <c r="M7" s="84"/>
      <c r="N7" s="84"/>
      <c r="O7" s="85"/>
      <c r="P7" s="177"/>
      <c r="Q7" s="178"/>
      <c r="R7" s="179"/>
      <c r="S7" s="79"/>
      <c r="T7" s="83"/>
      <c r="U7" s="84"/>
      <c r="V7" s="84"/>
      <c r="W7" s="84"/>
      <c r="X7" s="84"/>
      <c r="Y7" s="85"/>
      <c r="Z7" s="86"/>
      <c r="AA7" s="84"/>
      <c r="AB7" s="84"/>
      <c r="AC7" s="84"/>
      <c r="AD7" s="84"/>
      <c r="AE7" s="85"/>
      <c r="AF7" s="177"/>
      <c r="AG7" s="178"/>
      <c r="AH7" s="179"/>
      <c r="AI7" s="81"/>
      <c r="AJ7" s="83"/>
      <c r="AK7" s="84"/>
      <c r="AL7" s="84"/>
      <c r="AM7" s="84"/>
      <c r="AN7" s="84"/>
      <c r="AO7" s="85"/>
      <c r="AP7" s="86"/>
      <c r="AQ7" s="84"/>
      <c r="AR7" s="84"/>
      <c r="AS7" s="84"/>
      <c r="AT7" s="84"/>
      <c r="AU7" s="85"/>
      <c r="AV7" s="177"/>
      <c r="AW7" s="178"/>
      <c r="AX7" s="179"/>
      <c r="AY7" s="81"/>
      <c r="AZ7" s="83"/>
      <c r="BA7" s="84"/>
      <c r="BB7" s="84"/>
      <c r="BC7" s="84"/>
      <c r="BD7" s="84"/>
      <c r="BE7" s="85"/>
      <c r="BF7" s="86"/>
      <c r="BG7" s="84"/>
      <c r="BH7" s="84"/>
      <c r="BI7" s="84"/>
      <c r="BJ7" s="84"/>
      <c r="BK7" s="85"/>
      <c r="BL7" s="177"/>
      <c r="BM7" s="178"/>
      <c r="BN7" s="179"/>
      <c r="BO7" s="81"/>
      <c r="BP7" s="83"/>
      <c r="BQ7" s="84"/>
      <c r="BR7" s="84"/>
      <c r="BS7" s="84"/>
      <c r="BT7" s="84"/>
      <c r="BU7" s="85"/>
      <c r="BV7" s="86"/>
      <c r="BW7" s="84"/>
      <c r="BX7" s="84"/>
      <c r="BY7" s="84"/>
      <c r="BZ7" s="84"/>
      <c r="CA7" s="85"/>
      <c r="CB7" s="177"/>
      <c r="CC7" s="178"/>
      <c r="CD7" s="179"/>
      <c r="CE7" s="81"/>
      <c r="CF7" s="83"/>
      <c r="CG7" s="84"/>
      <c r="CH7" s="84"/>
      <c r="CI7" s="84"/>
      <c r="CJ7" s="84"/>
      <c r="CK7" s="85"/>
      <c r="CL7" s="86"/>
      <c r="CM7" s="84"/>
      <c r="CN7" s="84"/>
      <c r="CO7" s="84"/>
      <c r="CP7" s="84"/>
      <c r="CQ7" s="85"/>
      <c r="CR7" s="177"/>
      <c r="CS7" s="178"/>
      <c r="CT7" s="179"/>
      <c r="CU7" s="81"/>
      <c r="CV7" s="86"/>
      <c r="CW7" s="84"/>
      <c r="CX7" s="84"/>
      <c r="CY7" s="84"/>
      <c r="CZ7" s="84"/>
      <c r="DA7" s="85"/>
      <c r="DB7" s="86"/>
      <c r="DC7" s="84"/>
      <c r="DD7" s="84"/>
      <c r="DE7" s="84"/>
      <c r="DF7" s="84"/>
      <c r="DG7" s="85"/>
      <c r="DH7" s="235"/>
      <c r="DI7" s="237" t="s">
        <v>8</v>
      </c>
      <c r="DJ7" s="86"/>
      <c r="DK7" s="84"/>
      <c r="DL7" s="85"/>
      <c r="DM7"/>
    </row>
    <row r="8" spans="1:119" s="65" customFormat="1" ht="13.15" customHeight="1">
      <c r="A8" s="73"/>
      <c r="B8" s="73" t="s">
        <v>9</v>
      </c>
      <c r="C8" s="82"/>
      <c r="D8" s="83">
        <v>179505190.77000001</v>
      </c>
      <c r="E8" s="84"/>
      <c r="F8" s="84">
        <v>22147989.679999996</v>
      </c>
      <c r="G8" s="84"/>
      <c r="H8" s="84">
        <v>201653180.45000002</v>
      </c>
      <c r="I8" s="85"/>
      <c r="J8" s="86">
        <v>99107817.599999979</v>
      </c>
      <c r="K8" s="84"/>
      <c r="L8" s="84">
        <v>105310896.19</v>
      </c>
      <c r="M8" s="84"/>
      <c r="N8" s="84">
        <v>204418713.78999996</v>
      </c>
      <c r="O8" s="85"/>
      <c r="P8" s="177">
        <v>278613008.37</v>
      </c>
      <c r="Q8" s="178">
        <v>127458885.86999999</v>
      </c>
      <c r="R8" s="179">
        <v>406071894.24000001</v>
      </c>
      <c r="S8" s="79"/>
      <c r="T8" s="83">
        <v>361982815.3599999</v>
      </c>
      <c r="U8" s="84"/>
      <c r="V8" s="84">
        <v>44942334.709999993</v>
      </c>
      <c r="W8" s="84"/>
      <c r="X8" s="84">
        <v>406925150.06999987</v>
      </c>
      <c r="Y8" s="85"/>
      <c r="Z8" s="86">
        <v>230890081.50000003</v>
      </c>
      <c r="AA8" s="84"/>
      <c r="AB8" s="84">
        <v>126398102.70999996</v>
      </c>
      <c r="AC8" s="84"/>
      <c r="AD8" s="84">
        <v>357288184.20999998</v>
      </c>
      <c r="AE8" s="85"/>
      <c r="AF8" s="177">
        <v>592872896.8599999</v>
      </c>
      <c r="AG8" s="178">
        <v>171340437.41999996</v>
      </c>
      <c r="AH8" s="179">
        <v>764213334.27999985</v>
      </c>
      <c r="AI8" s="81"/>
      <c r="AJ8" s="83">
        <v>109866657.34999998</v>
      </c>
      <c r="AK8" s="84"/>
      <c r="AL8" s="84">
        <v>18150788.779999997</v>
      </c>
      <c r="AM8" s="84"/>
      <c r="AN8" s="84">
        <v>128017446.12999998</v>
      </c>
      <c r="AO8" s="85"/>
      <c r="AP8" s="86">
        <v>34920171.990000002</v>
      </c>
      <c r="AQ8" s="84"/>
      <c r="AR8" s="84">
        <v>58360815.959999993</v>
      </c>
      <c r="AS8" s="84"/>
      <c r="AT8" s="84">
        <v>93280987.949999988</v>
      </c>
      <c r="AU8" s="85"/>
      <c r="AV8" s="177">
        <v>144786829.33999997</v>
      </c>
      <c r="AW8" s="178">
        <v>76511604.739999995</v>
      </c>
      <c r="AX8" s="179">
        <v>221298434.07999998</v>
      </c>
      <c r="AY8" s="81"/>
      <c r="AZ8" s="83">
        <v>214460717.44969684</v>
      </c>
      <c r="BA8" s="84"/>
      <c r="BB8" s="84">
        <v>28141150.090303123</v>
      </c>
      <c r="BC8" s="84"/>
      <c r="BD8" s="84">
        <v>242601867.53999996</v>
      </c>
      <c r="BE8" s="85"/>
      <c r="BF8" s="86">
        <v>154261107.73325095</v>
      </c>
      <c r="BG8" s="84"/>
      <c r="BH8" s="84">
        <v>103462719.40674904</v>
      </c>
      <c r="BI8" s="84"/>
      <c r="BJ8" s="84">
        <v>257723827.13999999</v>
      </c>
      <c r="BK8" s="85"/>
      <c r="BL8" s="177">
        <v>368721825.18294775</v>
      </c>
      <c r="BM8" s="178">
        <v>131603869.49705216</v>
      </c>
      <c r="BN8" s="179">
        <v>500325694.67999995</v>
      </c>
      <c r="BO8" s="81"/>
      <c r="BP8" s="83">
        <v>135972620.65000001</v>
      </c>
      <c r="BQ8" s="84"/>
      <c r="BR8" s="84">
        <v>16743438.25999999</v>
      </c>
      <c r="BS8" s="84"/>
      <c r="BT8" s="84">
        <v>152716058.91</v>
      </c>
      <c r="BU8" s="85"/>
      <c r="BV8" s="86">
        <v>60736001.879999995</v>
      </c>
      <c r="BW8" s="84"/>
      <c r="BX8" s="84">
        <v>57976841.899999991</v>
      </c>
      <c r="BY8" s="84"/>
      <c r="BZ8" s="84">
        <v>118712843.77999999</v>
      </c>
      <c r="CA8" s="85"/>
      <c r="CB8" s="177">
        <v>196708622.53</v>
      </c>
      <c r="CC8" s="178">
        <v>74720280.159999982</v>
      </c>
      <c r="CD8" s="179">
        <v>271428902.69</v>
      </c>
      <c r="CE8" s="81"/>
      <c r="CF8" s="83">
        <v>232350398</v>
      </c>
      <c r="CG8" s="84"/>
      <c r="CH8" s="84">
        <v>25816711</v>
      </c>
      <c r="CI8" s="84"/>
      <c r="CJ8" s="84">
        <v>258167109</v>
      </c>
      <c r="CK8" s="85"/>
      <c r="CL8" s="86">
        <v>143202728</v>
      </c>
      <c r="CM8" s="84"/>
      <c r="CN8" s="84">
        <v>80059347</v>
      </c>
      <c r="CO8" s="84"/>
      <c r="CP8" s="84">
        <v>223262075</v>
      </c>
      <c r="CQ8" s="85"/>
      <c r="CR8" s="177">
        <v>375553126</v>
      </c>
      <c r="CS8" s="178">
        <v>105876058</v>
      </c>
      <c r="CT8" s="179">
        <v>481429184</v>
      </c>
      <c r="CU8" s="81"/>
      <c r="CV8" s="86">
        <v>1234138399.5796967</v>
      </c>
      <c r="CW8" s="84"/>
      <c r="CX8" s="84">
        <v>155942412.5203031</v>
      </c>
      <c r="CY8" s="87"/>
      <c r="CZ8" s="84">
        <v>1390080812.0999997</v>
      </c>
      <c r="DA8" s="88"/>
      <c r="DB8" s="86">
        <v>723117908.703251</v>
      </c>
      <c r="DC8" s="87"/>
      <c r="DD8" s="84">
        <v>531568723.166749</v>
      </c>
      <c r="DE8" s="87"/>
      <c r="DF8" s="84">
        <v>1254686631.8699999</v>
      </c>
      <c r="DG8" s="88"/>
      <c r="DH8" s="226"/>
      <c r="DI8" s="237" t="s">
        <v>9</v>
      </c>
      <c r="DJ8" s="86">
        <v>1390080812.0999997</v>
      </c>
      <c r="DK8" s="84">
        <v>1254686631.8699999</v>
      </c>
      <c r="DL8" s="85">
        <v>2644767443.9699993</v>
      </c>
      <c r="DM8"/>
    </row>
    <row r="9" spans="1:119" s="65" customFormat="1" ht="13.15" customHeight="1">
      <c r="A9" s="73"/>
      <c r="B9" s="73" t="s">
        <v>10</v>
      </c>
      <c r="C9" s="82"/>
      <c r="D9" s="83">
        <v>0</v>
      </c>
      <c r="E9" s="84"/>
      <c r="F9" s="84"/>
      <c r="G9" s="84"/>
      <c r="H9" s="84">
        <v>0</v>
      </c>
      <c r="I9" s="85"/>
      <c r="J9" s="86"/>
      <c r="K9" s="84"/>
      <c r="L9" s="84"/>
      <c r="M9" s="84"/>
      <c r="N9" s="84"/>
      <c r="O9" s="85"/>
      <c r="P9" s="180"/>
      <c r="Q9" s="181"/>
      <c r="R9" s="182"/>
      <c r="S9" s="79"/>
      <c r="T9" s="83"/>
      <c r="U9" s="84"/>
      <c r="V9" s="84"/>
      <c r="W9" s="84"/>
      <c r="X9" s="84"/>
      <c r="Y9" s="85"/>
      <c r="Z9" s="86"/>
      <c r="AA9" s="84"/>
      <c r="AB9" s="84"/>
      <c r="AC9" s="84"/>
      <c r="AD9" s="84"/>
      <c r="AE9" s="85"/>
      <c r="AF9" s="180"/>
      <c r="AG9" s="181"/>
      <c r="AH9" s="182"/>
      <c r="AI9" s="81"/>
      <c r="AJ9" s="83"/>
      <c r="AK9" s="84"/>
      <c r="AL9" s="84"/>
      <c r="AM9" s="84"/>
      <c r="AN9" s="84"/>
      <c r="AO9" s="85"/>
      <c r="AP9" s="86"/>
      <c r="AQ9" s="84"/>
      <c r="AR9" s="84"/>
      <c r="AS9" s="84"/>
      <c r="AT9" s="84">
        <v>0</v>
      </c>
      <c r="AU9" s="85"/>
      <c r="AV9" s="180"/>
      <c r="AW9" s="181"/>
      <c r="AX9" s="182"/>
      <c r="AY9" s="81"/>
      <c r="AZ9" s="83"/>
      <c r="BA9" s="84"/>
      <c r="BB9" s="84"/>
      <c r="BC9" s="84"/>
      <c r="BD9" s="84"/>
      <c r="BE9" s="85"/>
      <c r="BF9" s="86"/>
      <c r="BG9" s="84"/>
      <c r="BH9" s="84"/>
      <c r="BI9" s="84"/>
      <c r="BJ9" s="84"/>
      <c r="BK9" s="85"/>
      <c r="BL9" s="180"/>
      <c r="BM9" s="181"/>
      <c r="BN9" s="182"/>
      <c r="BO9" s="81"/>
      <c r="BP9" s="83"/>
      <c r="BQ9" s="84"/>
      <c r="BR9" s="84"/>
      <c r="BS9" s="84"/>
      <c r="BT9" s="84"/>
      <c r="BU9" s="85"/>
      <c r="BV9" s="86"/>
      <c r="BW9" s="84"/>
      <c r="BX9" s="84"/>
      <c r="BY9" s="84"/>
      <c r="BZ9" s="84">
        <v>0</v>
      </c>
      <c r="CA9" s="85"/>
      <c r="CB9" s="180"/>
      <c r="CC9" s="181"/>
      <c r="CD9" s="182"/>
      <c r="CE9" s="81"/>
      <c r="CF9" s="83"/>
      <c r="CG9" s="84"/>
      <c r="CH9" s="84"/>
      <c r="CI9" s="84"/>
      <c r="CJ9" s="84"/>
      <c r="CK9" s="85"/>
      <c r="CL9" s="86"/>
      <c r="CM9" s="84"/>
      <c r="CN9" s="84"/>
      <c r="CO9" s="84"/>
      <c r="CP9" s="84"/>
      <c r="CQ9" s="85"/>
      <c r="CR9" s="180"/>
      <c r="CS9" s="181"/>
      <c r="CT9" s="182"/>
      <c r="CU9" s="81"/>
      <c r="CV9" s="86">
        <v>0</v>
      </c>
      <c r="CW9" s="84"/>
      <c r="CX9" s="84">
        <v>0</v>
      </c>
      <c r="CY9" s="87"/>
      <c r="CZ9" s="84">
        <v>0</v>
      </c>
      <c r="DA9" s="88"/>
      <c r="DB9" s="86"/>
      <c r="DC9" s="87"/>
      <c r="DD9" s="84">
        <v>0</v>
      </c>
      <c r="DE9" s="87"/>
      <c r="DF9" s="84">
        <v>0</v>
      </c>
      <c r="DG9" s="88"/>
      <c r="DH9" s="226"/>
      <c r="DI9" s="237" t="s">
        <v>10</v>
      </c>
      <c r="DJ9" s="86">
        <v>0</v>
      </c>
      <c r="DK9" s="84">
        <v>0</v>
      </c>
      <c r="DL9" s="85">
        <v>0</v>
      </c>
      <c r="DM9"/>
    </row>
    <row r="10" spans="1:119" s="65" customFormat="1" ht="13.15" customHeight="1">
      <c r="A10" s="73"/>
      <c r="B10" s="89" t="s">
        <v>11</v>
      </c>
      <c r="C10" s="90"/>
      <c r="D10" s="91">
        <v>179505190.77000001</v>
      </c>
      <c r="E10" s="92"/>
      <c r="F10" s="92">
        <v>22147989.679999996</v>
      </c>
      <c r="G10" s="92"/>
      <c r="H10" s="92">
        <v>201653180.45000002</v>
      </c>
      <c r="I10" s="93"/>
      <c r="J10" s="94">
        <v>99107817.599999979</v>
      </c>
      <c r="K10" s="92"/>
      <c r="L10" s="92">
        <v>105310896.19</v>
      </c>
      <c r="M10" s="92"/>
      <c r="N10" s="92">
        <v>204418713.78999996</v>
      </c>
      <c r="O10" s="93"/>
      <c r="P10" s="183">
        <v>278613008.37</v>
      </c>
      <c r="Q10" s="184">
        <v>127458885.86999999</v>
      </c>
      <c r="R10" s="185">
        <v>406071894.24000001</v>
      </c>
      <c r="S10" s="79"/>
      <c r="T10" s="91">
        <v>361982815.3599999</v>
      </c>
      <c r="U10" s="92"/>
      <c r="V10" s="92">
        <v>44942334.709999993</v>
      </c>
      <c r="W10" s="92"/>
      <c r="X10" s="92">
        <v>406925150.06999987</v>
      </c>
      <c r="Y10" s="93"/>
      <c r="Z10" s="94">
        <v>230890081.50000003</v>
      </c>
      <c r="AA10" s="92"/>
      <c r="AB10" s="92">
        <v>126398102.70999996</v>
      </c>
      <c r="AC10" s="92"/>
      <c r="AD10" s="92">
        <v>357288184.20999998</v>
      </c>
      <c r="AE10" s="93"/>
      <c r="AF10" s="183">
        <v>592872896.8599999</v>
      </c>
      <c r="AG10" s="184">
        <v>171340437.41999996</v>
      </c>
      <c r="AH10" s="185">
        <v>764213334.27999985</v>
      </c>
      <c r="AI10" s="81"/>
      <c r="AJ10" s="91">
        <v>109866657.34999998</v>
      </c>
      <c r="AK10" s="92"/>
      <c r="AL10" s="92">
        <v>18150788.779999997</v>
      </c>
      <c r="AM10" s="92"/>
      <c r="AN10" s="92">
        <v>128017446.12999998</v>
      </c>
      <c r="AO10" s="93"/>
      <c r="AP10" s="94">
        <v>34920171.990000002</v>
      </c>
      <c r="AQ10" s="92"/>
      <c r="AR10" s="92">
        <v>58360815.959999993</v>
      </c>
      <c r="AS10" s="92"/>
      <c r="AT10" s="92">
        <v>93280987.949999988</v>
      </c>
      <c r="AU10" s="93"/>
      <c r="AV10" s="183">
        <v>144786829.33999997</v>
      </c>
      <c r="AW10" s="184">
        <v>76511604.739999995</v>
      </c>
      <c r="AX10" s="185">
        <v>221298434.07999998</v>
      </c>
      <c r="AY10" s="81"/>
      <c r="AZ10" s="91">
        <v>214460717.44969684</v>
      </c>
      <c r="BA10" s="92"/>
      <c r="BB10" s="92">
        <v>28141150.090303123</v>
      </c>
      <c r="BC10" s="92"/>
      <c r="BD10" s="92">
        <v>242601867.53999996</v>
      </c>
      <c r="BE10" s="93"/>
      <c r="BF10" s="94">
        <v>154261107.73325095</v>
      </c>
      <c r="BG10" s="92"/>
      <c r="BH10" s="92">
        <v>103462719.40674904</v>
      </c>
      <c r="BI10" s="92"/>
      <c r="BJ10" s="92">
        <v>257723827.13999999</v>
      </c>
      <c r="BK10" s="93"/>
      <c r="BL10" s="183">
        <v>368721825.18294775</v>
      </c>
      <c r="BM10" s="184">
        <v>131603869.49705216</v>
      </c>
      <c r="BN10" s="185">
        <v>500325694.67999995</v>
      </c>
      <c r="BO10" s="81"/>
      <c r="BP10" s="91">
        <v>135972620.65000001</v>
      </c>
      <c r="BQ10" s="92"/>
      <c r="BR10" s="92">
        <v>16743438.25999999</v>
      </c>
      <c r="BS10" s="92"/>
      <c r="BT10" s="92">
        <v>152716058.91</v>
      </c>
      <c r="BU10" s="93"/>
      <c r="BV10" s="94">
        <v>60736001.879999995</v>
      </c>
      <c r="BW10" s="92"/>
      <c r="BX10" s="92">
        <v>57976841.899999991</v>
      </c>
      <c r="BY10" s="92"/>
      <c r="BZ10" s="92">
        <v>118712843.77999999</v>
      </c>
      <c r="CA10" s="93"/>
      <c r="CB10" s="183">
        <v>196708622.53</v>
      </c>
      <c r="CC10" s="184">
        <v>74720280.159999982</v>
      </c>
      <c r="CD10" s="185">
        <v>271428902.69</v>
      </c>
      <c r="CE10" s="81"/>
      <c r="CF10" s="91">
        <v>232350398</v>
      </c>
      <c r="CG10" s="92"/>
      <c r="CH10" s="92">
        <v>25816711</v>
      </c>
      <c r="CI10" s="92"/>
      <c r="CJ10" s="92">
        <v>258167109</v>
      </c>
      <c r="CK10" s="93"/>
      <c r="CL10" s="94">
        <v>143202728</v>
      </c>
      <c r="CM10" s="92"/>
      <c r="CN10" s="92">
        <v>80059347</v>
      </c>
      <c r="CO10" s="92"/>
      <c r="CP10" s="92">
        <v>223262075</v>
      </c>
      <c r="CQ10" s="93"/>
      <c r="CR10" s="183">
        <v>375553126</v>
      </c>
      <c r="CS10" s="184">
        <v>105876058</v>
      </c>
      <c r="CT10" s="185">
        <v>481429184</v>
      </c>
      <c r="CU10" s="81"/>
      <c r="CV10" s="86">
        <v>1234138399.5796967</v>
      </c>
      <c r="CW10" s="84"/>
      <c r="CX10" s="84">
        <v>155942412.5203031</v>
      </c>
      <c r="CY10" s="95"/>
      <c r="CZ10" s="84">
        <v>1390080812.0999997</v>
      </c>
      <c r="DA10" s="96"/>
      <c r="DB10" s="94">
        <v>723117908.703251</v>
      </c>
      <c r="DC10" s="95"/>
      <c r="DD10" s="92">
        <v>531568723.166749</v>
      </c>
      <c r="DE10" s="95"/>
      <c r="DF10" s="92">
        <v>1254686631.8699999</v>
      </c>
      <c r="DG10" s="96"/>
      <c r="DH10" s="225"/>
      <c r="DI10" s="238" t="s">
        <v>11</v>
      </c>
      <c r="DJ10" s="94">
        <v>1390080812.0999997</v>
      </c>
      <c r="DK10" s="92">
        <v>1254686631.8699999</v>
      </c>
      <c r="DL10" s="93">
        <v>2644767443.9699993</v>
      </c>
      <c r="DM10"/>
    </row>
    <row r="11" spans="1:119" s="65" customFormat="1" ht="15.6">
      <c r="A11" s="73">
        <v>2</v>
      </c>
      <c r="B11" s="73" t="s">
        <v>12</v>
      </c>
      <c r="C11" s="82"/>
      <c r="D11" s="83">
        <v>0</v>
      </c>
      <c r="E11" s="84"/>
      <c r="F11" s="84">
        <v>-2561907.37</v>
      </c>
      <c r="G11" s="84"/>
      <c r="H11" s="84">
        <v>-2561907.37</v>
      </c>
      <c r="I11" s="85"/>
      <c r="J11" s="86">
        <v>-685518.96</v>
      </c>
      <c r="K11" s="84"/>
      <c r="L11" s="84">
        <v>-8624772.1899999995</v>
      </c>
      <c r="M11" s="84"/>
      <c r="N11" s="84">
        <v>-9310291.1499999985</v>
      </c>
      <c r="O11" s="85"/>
      <c r="P11" s="177">
        <v>-685518.96</v>
      </c>
      <c r="Q11" s="178">
        <v>-11186679.559999999</v>
      </c>
      <c r="R11" s="179">
        <v>-11872198.52</v>
      </c>
      <c r="S11" s="79"/>
      <c r="T11" s="83">
        <v>-2391689.6799999997</v>
      </c>
      <c r="U11" s="84"/>
      <c r="V11" s="84">
        <v>-2101525.38</v>
      </c>
      <c r="W11" s="84"/>
      <c r="X11" s="84">
        <v>-4493215.0599999996</v>
      </c>
      <c r="Y11" s="85"/>
      <c r="Z11" s="86">
        <v>-5510481.9800000004</v>
      </c>
      <c r="AA11" s="84"/>
      <c r="AB11" s="84">
        <v>-24913851.130000003</v>
      </c>
      <c r="AC11" s="84"/>
      <c r="AD11" s="84">
        <v>-30424333.110000003</v>
      </c>
      <c r="AE11" s="85"/>
      <c r="AF11" s="177">
        <v>-7902171.6600000001</v>
      </c>
      <c r="AG11" s="178">
        <v>-27015376.510000002</v>
      </c>
      <c r="AH11" s="179">
        <v>-34917548.170000002</v>
      </c>
      <c r="AI11" s="81"/>
      <c r="AJ11" s="83">
        <v>0</v>
      </c>
      <c r="AK11" s="84"/>
      <c r="AL11" s="84">
        <v>0</v>
      </c>
      <c r="AM11" s="84"/>
      <c r="AN11" s="84">
        <v>0</v>
      </c>
      <c r="AO11" s="85"/>
      <c r="AP11" s="86">
        <v>0</v>
      </c>
      <c r="AQ11" s="84"/>
      <c r="AR11" s="84">
        <v>0</v>
      </c>
      <c r="AS11" s="84"/>
      <c r="AT11" s="84">
        <v>0</v>
      </c>
      <c r="AU11" s="85"/>
      <c r="AV11" s="177">
        <v>0</v>
      </c>
      <c r="AW11" s="178">
        <v>0</v>
      </c>
      <c r="AX11" s="179">
        <v>0</v>
      </c>
      <c r="AY11" s="81"/>
      <c r="AZ11" s="83">
        <v>0</v>
      </c>
      <c r="BA11" s="84"/>
      <c r="BB11" s="84">
        <v>0</v>
      </c>
      <c r="BC11" s="84"/>
      <c r="BD11" s="84">
        <v>0</v>
      </c>
      <c r="BE11" s="85"/>
      <c r="BF11" s="86">
        <v>0</v>
      </c>
      <c r="BG11" s="84"/>
      <c r="BH11" s="84">
        <v>0</v>
      </c>
      <c r="BI11" s="84"/>
      <c r="BJ11" s="84">
        <v>0</v>
      </c>
      <c r="BK11" s="85"/>
      <c r="BL11" s="177">
        <v>0</v>
      </c>
      <c r="BM11" s="178">
        <v>0</v>
      </c>
      <c r="BN11" s="179">
        <v>0</v>
      </c>
      <c r="BO11" s="81"/>
      <c r="BP11" s="83">
        <v>-1056323.48</v>
      </c>
      <c r="BQ11" s="84"/>
      <c r="BR11" s="84">
        <v>-2945167.9999999995</v>
      </c>
      <c r="BS11" s="84"/>
      <c r="BT11" s="84">
        <v>-4001491.4799999995</v>
      </c>
      <c r="BU11" s="85"/>
      <c r="BV11" s="86">
        <v>-11422452.600000005</v>
      </c>
      <c r="BW11" s="84"/>
      <c r="BX11" s="84">
        <v>-191222.00000000105</v>
      </c>
      <c r="BY11" s="84"/>
      <c r="BZ11" s="84">
        <v>-11613674.600000007</v>
      </c>
      <c r="CA11" s="85"/>
      <c r="CB11" s="177">
        <v>-12478776.080000006</v>
      </c>
      <c r="CC11" s="178">
        <v>-3136390.0000000005</v>
      </c>
      <c r="CD11" s="179">
        <v>-15615166.080000006</v>
      </c>
      <c r="CE11" s="81"/>
      <c r="CF11" s="83">
        <v>0</v>
      </c>
      <c r="CG11" s="84"/>
      <c r="CH11" s="84">
        <v>0</v>
      </c>
      <c r="CI11" s="84"/>
      <c r="CJ11" s="84">
        <v>0</v>
      </c>
      <c r="CK11" s="85"/>
      <c r="CL11" s="86">
        <v>0</v>
      </c>
      <c r="CM11" s="84"/>
      <c r="CN11" s="84">
        <v>0</v>
      </c>
      <c r="CO11" s="84"/>
      <c r="CP11" s="84">
        <v>0</v>
      </c>
      <c r="CQ11" s="85"/>
      <c r="CR11" s="177">
        <v>0</v>
      </c>
      <c r="CS11" s="178">
        <v>0</v>
      </c>
      <c r="CT11" s="179">
        <v>0</v>
      </c>
      <c r="CU11" s="81"/>
      <c r="CV11" s="86">
        <v>-3448013.1599999997</v>
      </c>
      <c r="CW11" s="84"/>
      <c r="CX11" s="84">
        <v>-7608600.75</v>
      </c>
      <c r="CY11" s="87"/>
      <c r="CZ11" s="84">
        <v>-11056613.91</v>
      </c>
      <c r="DA11" s="88"/>
      <c r="DB11" s="86">
        <v>-17618453.540000007</v>
      </c>
      <c r="DC11" s="87"/>
      <c r="DD11" s="84">
        <v>-33729845.32</v>
      </c>
      <c r="DE11" s="87"/>
      <c r="DF11" s="84">
        <v>-51348298.860000007</v>
      </c>
      <c r="DG11" s="88"/>
      <c r="DH11" s="224"/>
      <c r="DI11" s="237" t="s">
        <v>12</v>
      </c>
      <c r="DJ11" s="86">
        <v>-11056613.91</v>
      </c>
      <c r="DK11" s="84">
        <v>-51348298.860000007</v>
      </c>
      <c r="DL11" s="85">
        <v>-62404912.770000011</v>
      </c>
      <c r="DM11"/>
    </row>
    <row r="12" spans="1:119" s="65" customFormat="1" ht="15.6">
      <c r="A12" s="73">
        <v>3</v>
      </c>
      <c r="B12" s="73" t="s">
        <v>13</v>
      </c>
      <c r="C12" s="82"/>
      <c r="D12" s="83">
        <v>0</v>
      </c>
      <c r="E12" s="84"/>
      <c r="F12" s="84">
        <v>0</v>
      </c>
      <c r="G12" s="84"/>
      <c r="H12" s="84">
        <v>0</v>
      </c>
      <c r="I12" s="85"/>
      <c r="J12" s="86">
        <v>0</v>
      </c>
      <c r="K12" s="84"/>
      <c r="L12" s="84">
        <v>0</v>
      </c>
      <c r="M12" s="84"/>
      <c r="N12" s="84">
        <v>0</v>
      </c>
      <c r="O12" s="85"/>
      <c r="P12" s="177">
        <v>0</v>
      </c>
      <c r="Q12" s="178">
        <v>0</v>
      </c>
      <c r="R12" s="179">
        <v>0</v>
      </c>
      <c r="S12" s="79"/>
      <c r="T12" s="83">
        <v>0</v>
      </c>
      <c r="U12" s="84"/>
      <c r="V12" s="84">
        <v>0</v>
      </c>
      <c r="W12" s="84"/>
      <c r="X12" s="84">
        <v>0</v>
      </c>
      <c r="Y12" s="85"/>
      <c r="Z12" s="86">
        <v>0</v>
      </c>
      <c r="AA12" s="84"/>
      <c r="AB12" s="84">
        <v>0</v>
      </c>
      <c r="AC12" s="84"/>
      <c r="AD12" s="84">
        <v>0</v>
      </c>
      <c r="AE12" s="85"/>
      <c r="AF12" s="177">
        <v>0</v>
      </c>
      <c r="AG12" s="178">
        <v>0</v>
      </c>
      <c r="AH12" s="179">
        <v>0</v>
      </c>
      <c r="AI12" s="81"/>
      <c r="AJ12" s="83">
        <v>0</v>
      </c>
      <c r="AK12" s="84"/>
      <c r="AL12" s="84">
        <v>0</v>
      </c>
      <c r="AM12" s="84"/>
      <c r="AN12" s="84">
        <v>0</v>
      </c>
      <c r="AO12" s="85"/>
      <c r="AP12" s="86">
        <v>0</v>
      </c>
      <c r="AQ12" s="84"/>
      <c r="AR12" s="84">
        <v>0</v>
      </c>
      <c r="AS12" s="84"/>
      <c r="AT12" s="84">
        <v>0</v>
      </c>
      <c r="AU12" s="85"/>
      <c r="AV12" s="177">
        <v>0</v>
      </c>
      <c r="AW12" s="178">
        <v>0</v>
      </c>
      <c r="AX12" s="179">
        <v>0</v>
      </c>
      <c r="AY12" s="81"/>
      <c r="AZ12" s="83">
        <v>0</v>
      </c>
      <c r="BA12" s="84"/>
      <c r="BB12" s="84">
        <v>0</v>
      </c>
      <c r="BC12" s="84"/>
      <c r="BD12" s="84">
        <v>0</v>
      </c>
      <c r="BE12" s="85"/>
      <c r="BF12" s="86">
        <v>0</v>
      </c>
      <c r="BG12" s="84"/>
      <c r="BH12" s="84">
        <v>0</v>
      </c>
      <c r="BI12" s="84"/>
      <c r="BJ12" s="84">
        <v>0</v>
      </c>
      <c r="BK12" s="85"/>
      <c r="BL12" s="177">
        <v>0</v>
      </c>
      <c r="BM12" s="178">
        <v>0</v>
      </c>
      <c r="BN12" s="179">
        <v>0</v>
      </c>
      <c r="BO12" s="81"/>
      <c r="BP12" s="83">
        <v>0</v>
      </c>
      <c r="BQ12" s="84"/>
      <c r="BR12" s="84">
        <v>0</v>
      </c>
      <c r="BS12" s="84"/>
      <c r="BT12" s="84">
        <v>0</v>
      </c>
      <c r="BU12" s="85"/>
      <c r="BV12" s="86">
        <v>0</v>
      </c>
      <c r="BW12" s="84"/>
      <c r="BX12" s="84">
        <v>0</v>
      </c>
      <c r="BY12" s="84"/>
      <c r="BZ12" s="84">
        <v>0</v>
      </c>
      <c r="CA12" s="85"/>
      <c r="CB12" s="177">
        <v>0</v>
      </c>
      <c r="CC12" s="178">
        <v>0</v>
      </c>
      <c r="CD12" s="179">
        <v>0</v>
      </c>
      <c r="CE12" s="81"/>
      <c r="CF12" s="83">
        <v>0</v>
      </c>
      <c r="CG12" s="84"/>
      <c r="CH12" s="84">
        <v>0</v>
      </c>
      <c r="CI12" s="84"/>
      <c r="CJ12" s="84">
        <v>0</v>
      </c>
      <c r="CK12" s="85"/>
      <c r="CL12" s="86">
        <v>0</v>
      </c>
      <c r="CM12" s="84"/>
      <c r="CN12" s="84">
        <v>0</v>
      </c>
      <c r="CO12" s="84"/>
      <c r="CP12" s="84">
        <v>0</v>
      </c>
      <c r="CQ12" s="85"/>
      <c r="CR12" s="177">
        <v>0</v>
      </c>
      <c r="CS12" s="178">
        <v>0</v>
      </c>
      <c r="CT12" s="179">
        <v>0</v>
      </c>
      <c r="CU12" s="81"/>
      <c r="CV12" s="86">
        <v>0</v>
      </c>
      <c r="CW12" s="84"/>
      <c r="CX12" s="84">
        <v>0</v>
      </c>
      <c r="CY12" s="87"/>
      <c r="CZ12" s="84">
        <v>0</v>
      </c>
      <c r="DA12" s="88"/>
      <c r="DB12" s="86">
        <v>0</v>
      </c>
      <c r="DC12" s="87"/>
      <c r="DD12" s="84">
        <v>0</v>
      </c>
      <c r="DE12" s="87"/>
      <c r="DF12" s="84">
        <v>0</v>
      </c>
      <c r="DG12" s="88"/>
      <c r="DH12" s="224"/>
      <c r="DI12" s="237" t="s">
        <v>13</v>
      </c>
      <c r="DJ12" s="86">
        <v>0</v>
      </c>
      <c r="DK12" s="84">
        <v>0</v>
      </c>
      <c r="DL12" s="85">
        <v>0</v>
      </c>
      <c r="DM12"/>
    </row>
    <row r="13" spans="1:119" s="65" customFormat="1" ht="15.6">
      <c r="A13" s="73">
        <v>4</v>
      </c>
      <c r="B13" s="73" t="s">
        <v>14</v>
      </c>
      <c r="C13" s="82"/>
      <c r="D13" s="83">
        <v>0</v>
      </c>
      <c r="E13" s="84"/>
      <c r="F13" s="84">
        <v>0</v>
      </c>
      <c r="G13" s="84"/>
      <c r="H13" s="84">
        <v>0</v>
      </c>
      <c r="I13" s="85"/>
      <c r="J13" s="86">
        <v>0</v>
      </c>
      <c r="K13" s="84"/>
      <c r="L13" s="84">
        <v>0</v>
      </c>
      <c r="M13" s="84"/>
      <c r="N13" s="84">
        <v>0</v>
      </c>
      <c r="O13" s="85"/>
      <c r="P13" s="177">
        <v>0</v>
      </c>
      <c r="Q13" s="178">
        <v>0</v>
      </c>
      <c r="R13" s="179">
        <v>0</v>
      </c>
      <c r="S13" s="79"/>
      <c r="T13" s="83">
        <v>0</v>
      </c>
      <c r="U13" s="84"/>
      <c r="V13" s="84">
        <v>0</v>
      </c>
      <c r="W13" s="84"/>
      <c r="X13" s="84">
        <v>0</v>
      </c>
      <c r="Y13" s="85"/>
      <c r="Z13" s="86">
        <v>0</v>
      </c>
      <c r="AA13" s="84"/>
      <c r="AB13" s="84">
        <v>0</v>
      </c>
      <c r="AC13" s="84"/>
      <c r="AD13" s="84">
        <v>0</v>
      </c>
      <c r="AE13" s="85"/>
      <c r="AF13" s="177">
        <v>0</v>
      </c>
      <c r="AG13" s="178">
        <v>0</v>
      </c>
      <c r="AH13" s="179">
        <v>0</v>
      </c>
      <c r="AI13" s="81"/>
      <c r="AJ13" s="83">
        <v>0</v>
      </c>
      <c r="AK13" s="84"/>
      <c r="AL13" s="84">
        <v>0</v>
      </c>
      <c r="AM13" s="84"/>
      <c r="AN13" s="84">
        <v>0</v>
      </c>
      <c r="AO13" s="85"/>
      <c r="AP13" s="86">
        <v>0</v>
      </c>
      <c r="AQ13" s="84"/>
      <c r="AR13" s="84">
        <v>0</v>
      </c>
      <c r="AS13" s="84"/>
      <c r="AT13" s="84">
        <v>0</v>
      </c>
      <c r="AU13" s="85"/>
      <c r="AV13" s="177">
        <v>0</v>
      </c>
      <c r="AW13" s="178">
        <v>0</v>
      </c>
      <c r="AX13" s="179">
        <v>0</v>
      </c>
      <c r="AY13" s="81"/>
      <c r="AZ13" s="83">
        <v>0</v>
      </c>
      <c r="BA13" s="84"/>
      <c r="BB13" s="84">
        <v>0</v>
      </c>
      <c r="BC13" s="84"/>
      <c r="BD13" s="84">
        <v>0</v>
      </c>
      <c r="BE13" s="85"/>
      <c r="BF13" s="86">
        <v>0</v>
      </c>
      <c r="BG13" s="84"/>
      <c r="BH13" s="84">
        <v>0</v>
      </c>
      <c r="BI13" s="84"/>
      <c r="BJ13" s="84">
        <v>0</v>
      </c>
      <c r="BK13" s="85"/>
      <c r="BL13" s="177">
        <v>0</v>
      </c>
      <c r="BM13" s="178">
        <v>0</v>
      </c>
      <c r="BN13" s="179">
        <v>0</v>
      </c>
      <c r="BO13" s="81"/>
      <c r="BP13" s="83">
        <v>0</v>
      </c>
      <c r="BQ13" s="84"/>
      <c r="BR13" s="84">
        <v>0</v>
      </c>
      <c r="BS13" s="84"/>
      <c r="BT13" s="84">
        <v>0</v>
      </c>
      <c r="BU13" s="85"/>
      <c r="BV13" s="86">
        <v>0</v>
      </c>
      <c r="BW13" s="84"/>
      <c r="BX13" s="84">
        <v>0</v>
      </c>
      <c r="BY13" s="84"/>
      <c r="BZ13" s="84">
        <v>0</v>
      </c>
      <c r="CA13" s="85"/>
      <c r="CB13" s="177">
        <v>0</v>
      </c>
      <c r="CC13" s="178">
        <v>0</v>
      </c>
      <c r="CD13" s="179">
        <v>0</v>
      </c>
      <c r="CE13" s="81"/>
      <c r="CF13" s="83">
        <v>0</v>
      </c>
      <c r="CG13" s="84"/>
      <c r="CH13" s="84">
        <v>0</v>
      </c>
      <c r="CI13" s="84"/>
      <c r="CJ13" s="84">
        <v>0</v>
      </c>
      <c r="CK13" s="85"/>
      <c r="CL13" s="86">
        <v>0</v>
      </c>
      <c r="CM13" s="84"/>
      <c r="CN13" s="84">
        <v>0</v>
      </c>
      <c r="CO13" s="84"/>
      <c r="CP13" s="84">
        <v>0</v>
      </c>
      <c r="CQ13" s="85"/>
      <c r="CR13" s="177">
        <v>0</v>
      </c>
      <c r="CS13" s="178">
        <v>0</v>
      </c>
      <c r="CT13" s="179">
        <v>0</v>
      </c>
      <c r="CU13" s="81"/>
      <c r="CV13" s="86">
        <v>0</v>
      </c>
      <c r="CW13" s="84"/>
      <c r="CX13" s="84">
        <v>0</v>
      </c>
      <c r="CY13" s="87"/>
      <c r="CZ13" s="84">
        <v>0</v>
      </c>
      <c r="DA13" s="88"/>
      <c r="DB13" s="86">
        <v>0</v>
      </c>
      <c r="DC13" s="87"/>
      <c r="DD13" s="84">
        <v>0</v>
      </c>
      <c r="DE13" s="87"/>
      <c r="DF13" s="84">
        <v>0</v>
      </c>
      <c r="DG13" s="88"/>
      <c r="DH13" s="224"/>
      <c r="DI13" s="237" t="s">
        <v>14</v>
      </c>
      <c r="DJ13" s="86">
        <v>0</v>
      </c>
      <c r="DK13" s="84">
        <v>0</v>
      </c>
      <c r="DL13" s="85">
        <v>0</v>
      </c>
      <c r="DM13"/>
    </row>
    <row r="14" spans="1:119" s="65" customFormat="1" ht="15.6">
      <c r="A14" s="73">
        <v>5</v>
      </c>
      <c r="B14" s="73" t="s">
        <v>15</v>
      </c>
      <c r="C14" s="82"/>
      <c r="D14" s="83">
        <v>0</v>
      </c>
      <c r="E14" s="84"/>
      <c r="F14" s="84">
        <v>0</v>
      </c>
      <c r="G14" s="84"/>
      <c r="H14" s="84">
        <v>0</v>
      </c>
      <c r="I14" s="85"/>
      <c r="J14" s="86">
        <v>0</v>
      </c>
      <c r="K14" s="84"/>
      <c r="L14" s="84">
        <v>0</v>
      </c>
      <c r="M14" s="84"/>
      <c r="N14" s="84">
        <v>0</v>
      </c>
      <c r="O14" s="85"/>
      <c r="P14" s="177">
        <v>0</v>
      </c>
      <c r="Q14" s="178">
        <v>0</v>
      </c>
      <c r="R14" s="179">
        <v>0</v>
      </c>
      <c r="S14" s="79"/>
      <c r="T14" s="83">
        <v>0</v>
      </c>
      <c r="U14" s="84"/>
      <c r="V14" s="84">
        <v>0</v>
      </c>
      <c r="W14" s="84"/>
      <c r="X14" s="84">
        <v>0</v>
      </c>
      <c r="Y14" s="85"/>
      <c r="Z14" s="86">
        <v>0</v>
      </c>
      <c r="AA14" s="84"/>
      <c r="AB14" s="84">
        <v>0</v>
      </c>
      <c r="AC14" s="84"/>
      <c r="AD14" s="84">
        <v>0</v>
      </c>
      <c r="AE14" s="85"/>
      <c r="AF14" s="177">
        <v>0</v>
      </c>
      <c r="AG14" s="178">
        <v>0</v>
      </c>
      <c r="AH14" s="179">
        <v>0</v>
      </c>
      <c r="AI14" s="81"/>
      <c r="AJ14" s="83">
        <v>9265885.8877367917</v>
      </c>
      <c r="AK14" s="84"/>
      <c r="AL14" s="84">
        <v>499952.47226320842</v>
      </c>
      <c r="AM14" s="84"/>
      <c r="AN14" s="84">
        <v>9765838.3599999994</v>
      </c>
      <c r="AO14" s="85"/>
      <c r="AP14" s="86">
        <v>3526608.2492102752</v>
      </c>
      <c r="AQ14" s="84"/>
      <c r="AR14" s="84">
        <v>1897556.6707897247</v>
      </c>
      <c r="AS14" s="84"/>
      <c r="AT14" s="84">
        <v>5424164.9199999999</v>
      </c>
      <c r="AU14" s="85"/>
      <c r="AV14" s="177">
        <v>12792494.136947067</v>
      </c>
      <c r="AW14" s="178">
        <v>2397509.1430529333</v>
      </c>
      <c r="AX14" s="179">
        <v>15190003.280000001</v>
      </c>
      <c r="AY14" s="81"/>
      <c r="AZ14" s="83">
        <v>0</v>
      </c>
      <c r="BA14" s="84"/>
      <c r="BB14" s="84">
        <v>0</v>
      </c>
      <c r="BC14" s="84"/>
      <c r="BD14" s="84">
        <v>0</v>
      </c>
      <c r="BE14" s="85"/>
      <c r="BF14" s="86">
        <v>0</v>
      </c>
      <c r="BG14" s="84"/>
      <c r="BH14" s="84">
        <v>0</v>
      </c>
      <c r="BI14" s="84"/>
      <c r="BJ14" s="84">
        <v>0</v>
      </c>
      <c r="BK14" s="85"/>
      <c r="BL14" s="177">
        <v>0</v>
      </c>
      <c r="BM14" s="178">
        <v>0</v>
      </c>
      <c r="BN14" s="179">
        <v>0</v>
      </c>
      <c r="BO14" s="81"/>
      <c r="BP14" s="83">
        <v>0</v>
      </c>
      <c r="BQ14" s="84"/>
      <c r="BR14" s="84">
        <v>0</v>
      </c>
      <c r="BS14" s="84"/>
      <c r="BT14" s="84">
        <v>0</v>
      </c>
      <c r="BU14" s="85"/>
      <c r="BV14" s="86">
        <v>0</v>
      </c>
      <c r="BW14" s="84"/>
      <c r="BX14" s="84">
        <v>0</v>
      </c>
      <c r="BY14" s="84"/>
      <c r="BZ14" s="84">
        <v>0</v>
      </c>
      <c r="CA14" s="85"/>
      <c r="CB14" s="177">
        <v>0</v>
      </c>
      <c r="CC14" s="178">
        <v>0</v>
      </c>
      <c r="CD14" s="179">
        <v>0</v>
      </c>
      <c r="CE14" s="81"/>
      <c r="CF14" s="83">
        <v>0</v>
      </c>
      <c r="CG14" s="84"/>
      <c r="CH14" s="84">
        <v>0</v>
      </c>
      <c r="CI14" s="84"/>
      <c r="CJ14" s="84">
        <v>0</v>
      </c>
      <c r="CK14" s="85"/>
      <c r="CL14" s="86">
        <v>0</v>
      </c>
      <c r="CM14" s="84"/>
      <c r="CN14" s="84">
        <v>0</v>
      </c>
      <c r="CO14" s="84"/>
      <c r="CP14" s="84">
        <v>0</v>
      </c>
      <c r="CQ14" s="85"/>
      <c r="CR14" s="177">
        <v>0</v>
      </c>
      <c r="CS14" s="178">
        <v>0</v>
      </c>
      <c r="CT14" s="179">
        <v>0</v>
      </c>
      <c r="CU14" s="81"/>
      <c r="CV14" s="86">
        <v>9265885.8877367917</v>
      </c>
      <c r="CW14" s="84"/>
      <c r="CX14" s="84">
        <v>499952.47226320842</v>
      </c>
      <c r="CY14" s="87"/>
      <c r="CZ14" s="84">
        <v>9765838.3599999994</v>
      </c>
      <c r="DA14" s="88"/>
      <c r="DB14" s="86">
        <v>3526608.2492102752</v>
      </c>
      <c r="DC14" s="87"/>
      <c r="DD14" s="84">
        <v>1897556.6707897247</v>
      </c>
      <c r="DE14" s="87"/>
      <c r="DF14" s="84">
        <v>5424164.9199999999</v>
      </c>
      <c r="DG14" s="88"/>
      <c r="DH14" s="224"/>
      <c r="DI14" s="237" t="s">
        <v>15</v>
      </c>
      <c r="DJ14" s="86">
        <v>9765838.3599999994</v>
      </c>
      <c r="DK14" s="84">
        <v>5424164.9199999999</v>
      </c>
      <c r="DL14" s="85">
        <v>15190003.279999999</v>
      </c>
      <c r="DM14"/>
    </row>
    <row r="15" spans="1:119" s="65" customFormat="1" ht="15.6">
      <c r="A15" s="73">
        <v>6</v>
      </c>
      <c r="B15" s="73" t="s">
        <v>16</v>
      </c>
      <c r="C15" s="82"/>
      <c r="D15" s="83">
        <v>0</v>
      </c>
      <c r="E15" s="84"/>
      <c r="F15" s="84">
        <v>0</v>
      </c>
      <c r="G15" s="84"/>
      <c r="H15" s="84">
        <v>0</v>
      </c>
      <c r="I15" s="85"/>
      <c r="J15" s="86">
        <v>0</v>
      </c>
      <c r="K15" s="84"/>
      <c r="L15" s="84">
        <v>0</v>
      </c>
      <c r="M15" s="84"/>
      <c r="N15" s="84">
        <v>0</v>
      </c>
      <c r="O15" s="85"/>
      <c r="P15" s="177">
        <v>0</v>
      </c>
      <c r="Q15" s="178">
        <v>0</v>
      </c>
      <c r="R15" s="179">
        <v>0</v>
      </c>
      <c r="S15" s="79"/>
      <c r="T15" s="83">
        <v>0</v>
      </c>
      <c r="U15" s="84"/>
      <c r="V15" s="84">
        <v>0</v>
      </c>
      <c r="W15" s="84"/>
      <c r="X15" s="84">
        <v>0</v>
      </c>
      <c r="Y15" s="85"/>
      <c r="Z15" s="86">
        <v>0</v>
      </c>
      <c r="AA15" s="84"/>
      <c r="AB15" s="84">
        <v>0</v>
      </c>
      <c r="AC15" s="84"/>
      <c r="AD15" s="84">
        <v>0</v>
      </c>
      <c r="AE15" s="85"/>
      <c r="AF15" s="177">
        <v>0</v>
      </c>
      <c r="AG15" s="178">
        <v>0</v>
      </c>
      <c r="AH15" s="179">
        <v>0</v>
      </c>
      <c r="AI15" s="81"/>
      <c r="AJ15" s="83">
        <v>0</v>
      </c>
      <c r="AK15" s="84"/>
      <c r="AL15" s="84">
        <v>0</v>
      </c>
      <c r="AM15" s="84"/>
      <c r="AN15" s="84">
        <v>0</v>
      </c>
      <c r="AO15" s="85"/>
      <c r="AP15" s="86">
        <v>0</v>
      </c>
      <c r="AQ15" s="84"/>
      <c r="AR15" s="84">
        <v>0</v>
      </c>
      <c r="AS15" s="84"/>
      <c r="AT15" s="84">
        <v>0</v>
      </c>
      <c r="AU15" s="85"/>
      <c r="AV15" s="177">
        <v>0</v>
      </c>
      <c r="AW15" s="178">
        <v>0</v>
      </c>
      <c r="AX15" s="179">
        <v>0</v>
      </c>
      <c r="AY15" s="81"/>
      <c r="AZ15" s="83">
        <v>0</v>
      </c>
      <c r="BA15" s="84"/>
      <c r="BB15" s="84">
        <v>0</v>
      </c>
      <c r="BC15" s="84"/>
      <c r="BD15" s="84">
        <v>0</v>
      </c>
      <c r="BE15" s="85"/>
      <c r="BF15" s="86">
        <v>0</v>
      </c>
      <c r="BG15" s="84"/>
      <c r="BH15" s="84">
        <v>0</v>
      </c>
      <c r="BI15" s="84"/>
      <c r="BJ15" s="84">
        <v>0</v>
      </c>
      <c r="BK15" s="85"/>
      <c r="BL15" s="177">
        <v>0</v>
      </c>
      <c r="BM15" s="178">
        <v>0</v>
      </c>
      <c r="BN15" s="179">
        <v>0</v>
      </c>
      <c r="BO15" s="81"/>
      <c r="BP15" s="83">
        <v>0</v>
      </c>
      <c r="BQ15" s="84"/>
      <c r="BR15" s="84">
        <v>0</v>
      </c>
      <c r="BS15" s="84"/>
      <c r="BT15" s="84">
        <v>0</v>
      </c>
      <c r="BU15" s="85"/>
      <c r="BV15" s="86">
        <v>0</v>
      </c>
      <c r="BW15" s="84"/>
      <c r="BX15" s="84">
        <v>0</v>
      </c>
      <c r="BY15" s="84"/>
      <c r="BZ15" s="84">
        <v>0</v>
      </c>
      <c r="CA15" s="85"/>
      <c r="CB15" s="177">
        <v>0</v>
      </c>
      <c r="CC15" s="178">
        <v>0</v>
      </c>
      <c r="CD15" s="179">
        <v>0</v>
      </c>
      <c r="CE15" s="81"/>
      <c r="CF15" s="83">
        <v>0</v>
      </c>
      <c r="CG15" s="84"/>
      <c r="CH15" s="84">
        <v>0</v>
      </c>
      <c r="CI15" s="84"/>
      <c r="CJ15" s="84">
        <v>0</v>
      </c>
      <c r="CK15" s="85"/>
      <c r="CL15" s="86">
        <v>0</v>
      </c>
      <c r="CM15" s="84"/>
      <c r="CN15" s="84">
        <v>0</v>
      </c>
      <c r="CO15" s="84"/>
      <c r="CP15" s="84">
        <v>0</v>
      </c>
      <c r="CQ15" s="85"/>
      <c r="CR15" s="177">
        <v>0</v>
      </c>
      <c r="CS15" s="178">
        <v>0</v>
      </c>
      <c r="CT15" s="179">
        <v>0</v>
      </c>
      <c r="CU15" s="81"/>
      <c r="CV15" s="86">
        <v>0</v>
      </c>
      <c r="CW15" s="84"/>
      <c r="CX15" s="84">
        <v>0</v>
      </c>
      <c r="CY15" s="87"/>
      <c r="CZ15" s="84">
        <v>0</v>
      </c>
      <c r="DA15" s="88"/>
      <c r="DB15" s="86">
        <v>0</v>
      </c>
      <c r="DC15" s="87"/>
      <c r="DD15" s="84">
        <v>0</v>
      </c>
      <c r="DE15" s="87"/>
      <c r="DF15" s="84">
        <v>0</v>
      </c>
      <c r="DG15" s="88"/>
      <c r="DH15" s="224"/>
      <c r="DI15" s="237" t="s">
        <v>16</v>
      </c>
      <c r="DJ15" s="86">
        <v>0</v>
      </c>
      <c r="DK15" s="84">
        <v>0</v>
      </c>
      <c r="DL15" s="85">
        <v>0</v>
      </c>
      <c r="DM15"/>
    </row>
    <row r="16" spans="1:119" s="65" customFormat="1" ht="15.6">
      <c r="A16" s="73">
        <v>7</v>
      </c>
      <c r="B16" s="73" t="s">
        <v>17</v>
      </c>
      <c r="C16" s="90"/>
      <c r="D16" s="91">
        <v>179505190.77000001</v>
      </c>
      <c r="E16" s="95">
        <v>1855.6768710781223</v>
      </c>
      <c r="F16" s="92">
        <v>19586082.309999995</v>
      </c>
      <c r="G16" s="95">
        <v>1436.1403658894262</v>
      </c>
      <c r="H16" s="92">
        <v>199091273.08000001</v>
      </c>
      <c r="I16" s="96">
        <v>1803.8368147430033</v>
      </c>
      <c r="J16" s="94">
        <v>98422298.639999986</v>
      </c>
      <c r="K16" s="95">
        <v>424.59824867019552</v>
      </c>
      <c r="L16" s="92">
        <v>96686124</v>
      </c>
      <c r="M16" s="95">
        <v>531.6981808583181</v>
      </c>
      <c r="N16" s="92">
        <v>195108422.63999999</v>
      </c>
      <c r="O16" s="96">
        <v>471.68084381534885</v>
      </c>
      <c r="P16" s="183">
        <v>277927489.41000003</v>
      </c>
      <c r="Q16" s="184">
        <v>116272206.30999999</v>
      </c>
      <c r="R16" s="185">
        <v>394199695.72000003</v>
      </c>
      <c r="S16" s="79"/>
      <c r="T16" s="91">
        <v>359591125.67999989</v>
      </c>
      <c r="U16" s="95">
        <v>1955.2240770364242</v>
      </c>
      <c r="V16" s="92">
        <v>42840809.329999991</v>
      </c>
      <c r="W16" s="95">
        <v>1856.42888287039</v>
      </c>
      <c r="X16" s="92">
        <v>402431935.00999987</v>
      </c>
      <c r="Y16" s="96">
        <v>1944.2095512343585</v>
      </c>
      <c r="Z16" s="94">
        <v>225379599.52000004</v>
      </c>
      <c r="AA16" s="95">
        <v>280.63738034787752</v>
      </c>
      <c r="AB16" s="92">
        <v>101484251.57999995</v>
      </c>
      <c r="AC16" s="95">
        <v>432.98099955201894</v>
      </c>
      <c r="AD16" s="92">
        <v>326863851.09999996</v>
      </c>
      <c r="AE16" s="96">
        <v>315.05435370569575</v>
      </c>
      <c r="AF16" s="183">
        <v>584970725.19999993</v>
      </c>
      <c r="AG16" s="184">
        <v>144325060.90999997</v>
      </c>
      <c r="AH16" s="185">
        <v>729295786.1099999</v>
      </c>
      <c r="AI16" s="81"/>
      <c r="AJ16" s="91">
        <v>119132543.23773678</v>
      </c>
      <c r="AK16" s="95">
        <v>1974.1907902516659</v>
      </c>
      <c r="AL16" s="92">
        <v>18650741.252263207</v>
      </c>
      <c r="AM16" s="95">
        <v>2148.2079304610929</v>
      </c>
      <c r="AN16" s="92">
        <v>137783284.48999998</v>
      </c>
      <c r="AO16" s="96">
        <v>1996.0781214597184</v>
      </c>
      <c r="AP16" s="94">
        <v>38446780.239210278</v>
      </c>
      <c r="AQ16" s="95">
        <v>359.6450977456949</v>
      </c>
      <c r="AR16" s="92">
        <v>60258372.63078972</v>
      </c>
      <c r="AS16" s="95">
        <v>645.35114680678271</v>
      </c>
      <c r="AT16" s="92">
        <v>98705152.870000005</v>
      </c>
      <c r="AU16" s="96">
        <v>421.12401762058153</v>
      </c>
      <c r="AV16" s="183">
        <v>157579323.47694704</v>
      </c>
      <c r="AW16" s="184">
        <v>78909113.88305293</v>
      </c>
      <c r="AX16" s="185">
        <v>236488437.35999995</v>
      </c>
      <c r="AY16" s="81"/>
      <c r="AZ16" s="91">
        <v>214460717.44969684</v>
      </c>
      <c r="BA16" s="95">
        <v>2010.6571923430729</v>
      </c>
      <c r="BB16" s="92">
        <v>28141150.090303123</v>
      </c>
      <c r="BC16" s="95">
        <v>1908.2627036212873</v>
      </c>
      <c r="BD16" s="92">
        <v>242601867.53999996</v>
      </c>
      <c r="BE16" s="96">
        <v>1998.2197986969661</v>
      </c>
      <c r="BF16" s="94">
        <v>154261107.73325095</v>
      </c>
      <c r="BG16" s="95">
        <v>310.1505056210122</v>
      </c>
      <c r="BH16" s="92">
        <v>103462719.40674904</v>
      </c>
      <c r="BI16" s="95">
        <v>575.58591507604388</v>
      </c>
      <c r="BJ16" s="92">
        <v>257723827.13999999</v>
      </c>
      <c r="BK16" s="96">
        <v>380.61372111878569</v>
      </c>
      <c r="BL16" s="183">
        <v>368721825.18294775</v>
      </c>
      <c r="BM16" s="184">
        <v>131603869.49705216</v>
      </c>
      <c r="BN16" s="185">
        <v>500325694.67999995</v>
      </c>
      <c r="BO16" s="81"/>
      <c r="BP16" s="91">
        <v>134916297.17000002</v>
      </c>
      <c r="BQ16" s="95">
        <v>1834.772104633294</v>
      </c>
      <c r="BR16" s="92">
        <v>13798270.25999999</v>
      </c>
      <c r="BS16" s="95">
        <v>1436.2725366919944</v>
      </c>
      <c r="BT16" s="92">
        <v>148714567.43000001</v>
      </c>
      <c r="BU16" s="96">
        <v>1788.7246503488093</v>
      </c>
      <c r="BV16" s="94">
        <v>49313549.279999986</v>
      </c>
      <c r="BW16" s="95">
        <v>228.31932439752754</v>
      </c>
      <c r="BX16" s="94">
        <v>57785619.899999991</v>
      </c>
      <c r="BY16" s="95">
        <v>548.99550528705925</v>
      </c>
      <c r="BZ16" s="94">
        <v>107099169.17999998</v>
      </c>
      <c r="CA16" s="96">
        <v>333.39093013989446</v>
      </c>
      <c r="CB16" s="183">
        <v>184229846.44999999</v>
      </c>
      <c r="CC16" s="184">
        <v>71583890.159999982</v>
      </c>
      <c r="CD16" s="185">
        <v>255813736.60999995</v>
      </c>
      <c r="CE16" s="81"/>
      <c r="CF16" s="91">
        <v>232350398</v>
      </c>
      <c r="CG16" s="95">
        <v>1867.6183425769632</v>
      </c>
      <c r="CH16" s="92">
        <v>25816711</v>
      </c>
      <c r="CI16" s="95">
        <v>1582.3911124731842</v>
      </c>
      <c r="CJ16" s="92">
        <v>258167109</v>
      </c>
      <c r="CK16" s="96">
        <v>1834.5504281399894</v>
      </c>
      <c r="CL16" s="94">
        <v>143202728</v>
      </c>
      <c r="CM16" s="95">
        <v>310.17073794104272</v>
      </c>
      <c r="CN16" s="92">
        <v>80059347</v>
      </c>
      <c r="CO16" s="95">
        <v>529.54556999702356</v>
      </c>
      <c r="CP16" s="92">
        <v>223262075</v>
      </c>
      <c r="CQ16" s="96">
        <v>364.28647766673464</v>
      </c>
      <c r="CR16" s="183">
        <v>375553126</v>
      </c>
      <c r="CS16" s="184">
        <v>105876058</v>
      </c>
      <c r="CT16" s="185">
        <v>481429184</v>
      </c>
      <c r="CU16" s="81"/>
      <c r="CV16" s="94">
        <v>1239956272.3074334</v>
      </c>
      <c r="CW16" s="95">
        <v>1920.6380961273512</v>
      </c>
      <c r="CX16" s="92">
        <v>148833764.24256632</v>
      </c>
      <c r="CY16" s="95">
        <v>1729.2980299138605</v>
      </c>
      <c r="CZ16" s="92">
        <v>1388790036.5499997</v>
      </c>
      <c r="DA16" s="96">
        <v>1898.1306075072912</v>
      </c>
      <c r="DB16" s="94">
        <v>709026063.41246128</v>
      </c>
      <c r="DC16" s="95">
        <v>306.02993346681671</v>
      </c>
      <c r="DD16" s="92">
        <v>499736434.51753873</v>
      </c>
      <c r="DE16" s="95">
        <v>528.37655743684547</v>
      </c>
      <c r="DF16" s="92">
        <v>1208762497.9300001</v>
      </c>
      <c r="DG16" s="96">
        <v>370.48510839355026</v>
      </c>
      <c r="DH16" s="225"/>
      <c r="DI16" s="237" t="s">
        <v>17</v>
      </c>
      <c r="DJ16" s="94">
        <v>1388790036.5499995</v>
      </c>
      <c r="DK16" s="92">
        <v>1208762497.9300001</v>
      </c>
      <c r="DL16" s="93">
        <v>2597552534.4799995</v>
      </c>
      <c r="DM16"/>
      <c r="DO16" s="97"/>
    </row>
    <row r="17" spans="1:117" s="65" customFormat="1" ht="15.6">
      <c r="A17" s="73"/>
      <c r="B17" s="73"/>
      <c r="C17" s="82"/>
      <c r="D17" s="83"/>
      <c r="E17" s="84"/>
      <c r="F17" s="84"/>
      <c r="G17" s="84"/>
      <c r="H17" s="84"/>
      <c r="I17" s="85"/>
      <c r="J17" s="86"/>
      <c r="K17" s="84"/>
      <c r="L17" s="84"/>
      <c r="M17" s="84"/>
      <c r="N17" s="84"/>
      <c r="O17" s="85"/>
      <c r="P17" s="186"/>
      <c r="Q17" s="187"/>
      <c r="R17" s="188"/>
      <c r="S17" s="79"/>
      <c r="T17" s="83"/>
      <c r="U17" s="84"/>
      <c r="V17" s="84"/>
      <c r="W17" s="84"/>
      <c r="X17" s="84"/>
      <c r="Y17" s="85"/>
      <c r="Z17" s="86"/>
      <c r="AA17" s="84"/>
      <c r="AB17" s="84"/>
      <c r="AC17" s="84"/>
      <c r="AD17" s="84"/>
      <c r="AE17" s="85"/>
      <c r="AF17" s="186"/>
      <c r="AG17" s="187"/>
      <c r="AH17" s="188"/>
      <c r="AI17" s="81"/>
      <c r="AJ17" s="83"/>
      <c r="AK17" s="84"/>
      <c r="AL17" s="84"/>
      <c r="AM17" s="84"/>
      <c r="AN17" s="84"/>
      <c r="AO17" s="85"/>
      <c r="AP17" s="86"/>
      <c r="AQ17" s="84"/>
      <c r="AR17" s="84"/>
      <c r="AS17" s="84"/>
      <c r="AT17" s="84"/>
      <c r="AU17" s="85"/>
      <c r="AV17" s="186"/>
      <c r="AW17" s="187"/>
      <c r="AX17" s="188"/>
      <c r="AY17" s="81"/>
      <c r="AZ17" s="83"/>
      <c r="BA17" s="84"/>
      <c r="BB17" s="84"/>
      <c r="BC17" s="84"/>
      <c r="BD17" s="84"/>
      <c r="BE17" s="85"/>
      <c r="BF17" s="86"/>
      <c r="BG17" s="84"/>
      <c r="BH17" s="84"/>
      <c r="BI17" s="84"/>
      <c r="BJ17" s="84"/>
      <c r="BK17" s="85"/>
      <c r="BL17" s="186"/>
      <c r="BM17" s="187"/>
      <c r="BN17" s="188"/>
      <c r="BO17" s="81"/>
      <c r="BP17" s="83"/>
      <c r="BQ17" s="84"/>
      <c r="BR17" s="84"/>
      <c r="BS17" s="84"/>
      <c r="BT17" s="84"/>
      <c r="BU17" s="85"/>
      <c r="BV17" s="86"/>
      <c r="BW17" s="84"/>
      <c r="BX17" s="84"/>
      <c r="BY17" s="84"/>
      <c r="BZ17" s="84"/>
      <c r="CA17" s="85"/>
      <c r="CB17" s="186"/>
      <c r="CC17" s="187"/>
      <c r="CD17" s="188"/>
      <c r="CE17" s="81"/>
      <c r="CF17" s="83"/>
      <c r="CG17" s="84"/>
      <c r="CH17" s="84"/>
      <c r="CI17" s="84"/>
      <c r="CJ17" s="84"/>
      <c r="CK17" s="85"/>
      <c r="CL17" s="86"/>
      <c r="CM17" s="84"/>
      <c r="CN17" s="84"/>
      <c r="CO17" s="84"/>
      <c r="CP17" s="84"/>
      <c r="CQ17" s="85"/>
      <c r="CR17" s="186"/>
      <c r="CS17" s="187"/>
      <c r="CT17" s="188"/>
      <c r="CU17" s="81"/>
      <c r="CV17" s="86"/>
      <c r="CW17" s="84"/>
      <c r="CX17" s="87"/>
      <c r="CY17" s="87"/>
      <c r="CZ17" s="84"/>
      <c r="DA17" s="88"/>
      <c r="DB17" s="98"/>
      <c r="DC17" s="87"/>
      <c r="DD17" s="87"/>
      <c r="DE17" s="87"/>
      <c r="DF17" s="87"/>
      <c r="DG17" s="88"/>
      <c r="DH17" s="224"/>
      <c r="DI17" s="237"/>
      <c r="DJ17" s="86"/>
      <c r="DK17" s="84"/>
      <c r="DL17" s="85"/>
      <c r="DM17"/>
    </row>
    <row r="18" spans="1:117" s="65" customFormat="1" ht="15.6">
      <c r="A18" s="72" t="s">
        <v>18</v>
      </c>
      <c r="B18" s="73"/>
      <c r="C18" s="82"/>
      <c r="D18" s="83"/>
      <c r="E18" s="84"/>
      <c r="F18" s="84"/>
      <c r="G18" s="84"/>
      <c r="H18" s="84"/>
      <c r="I18" s="85"/>
      <c r="J18" s="86"/>
      <c r="K18" s="84"/>
      <c r="L18" s="84"/>
      <c r="M18" s="84"/>
      <c r="N18" s="84"/>
      <c r="O18" s="85"/>
      <c r="P18" s="186"/>
      <c r="Q18" s="187"/>
      <c r="R18" s="188"/>
      <c r="S18" s="79"/>
      <c r="T18" s="83"/>
      <c r="U18" s="84"/>
      <c r="V18" s="84"/>
      <c r="W18" s="84"/>
      <c r="X18" s="84"/>
      <c r="Y18" s="85"/>
      <c r="Z18" s="86"/>
      <c r="AA18" s="84"/>
      <c r="AB18" s="84"/>
      <c r="AC18" s="84"/>
      <c r="AD18" s="84"/>
      <c r="AE18" s="85"/>
      <c r="AF18" s="186"/>
      <c r="AG18" s="187"/>
      <c r="AH18" s="188"/>
      <c r="AI18" s="81"/>
      <c r="AJ18" s="83"/>
      <c r="AK18" s="84"/>
      <c r="AL18" s="84"/>
      <c r="AM18" s="84"/>
      <c r="AN18" s="84"/>
      <c r="AO18" s="85"/>
      <c r="AP18" s="86"/>
      <c r="AQ18" s="84"/>
      <c r="AR18" s="84"/>
      <c r="AS18" s="84"/>
      <c r="AT18" s="84"/>
      <c r="AU18" s="85"/>
      <c r="AV18" s="186"/>
      <c r="AW18" s="187"/>
      <c r="AX18" s="188"/>
      <c r="AY18" s="81"/>
      <c r="AZ18" s="83"/>
      <c r="BA18" s="84"/>
      <c r="BB18" s="84"/>
      <c r="BC18" s="84"/>
      <c r="BD18" s="84"/>
      <c r="BE18" s="85"/>
      <c r="BF18" s="86"/>
      <c r="BG18" s="84"/>
      <c r="BH18" s="84"/>
      <c r="BI18" s="84"/>
      <c r="BJ18" s="84"/>
      <c r="BK18" s="85"/>
      <c r="BL18" s="186"/>
      <c r="BM18" s="187"/>
      <c r="BN18" s="188"/>
      <c r="BO18" s="81"/>
      <c r="BP18" s="83"/>
      <c r="BQ18" s="84"/>
      <c r="BR18" s="84"/>
      <c r="BS18" s="84"/>
      <c r="BT18" s="84"/>
      <c r="BU18" s="85"/>
      <c r="BV18" s="86"/>
      <c r="BW18" s="84"/>
      <c r="BX18" s="84"/>
      <c r="BY18" s="84"/>
      <c r="BZ18" s="84"/>
      <c r="CA18" s="85"/>
      <c r="CB18" s="186"/>
      <c r="CC18" s="187"/>
      <c r="CD18" s="188"/>
      <c r="CE18" s="81"/>
      <c r="CF18" s="83"/>
      <c r="CG18" s="84"/>
      <c r="CH18" s="84"/>
      <c r="CI18" s="84"/>
      <c r="CJ18" s="84"/>
      <c r="CK18" s="85"/>
      <c r="CL18" s="86"/>
      <c r="CM18" s="84"/>
      <c r="CN18" s="84"/>
      <c r="CO18" s="84"/>
      <c r="CP18" s="84"/>
      <c r="CQ18" s="85"/>
      <c r="CR18" s="186"/>
      <c r="CS18" s="187"/>
      <c r="CT18" s="188"/>
      <c r="CU18" s="81"/>
      <c r="CV18" s="86"/>
      <c r="CW18" s="84"/>
      <c r="CX18" s="87"/>
      <c r="CY18" s="87"/>
      <c r="CZ18" s="84"/>
      <c r="DA18" s="88"/>
      <c r="DB18" s="98"/>
      <c r="DC18" s="87"/>
      <c r="DD18" s="87"/>
      <c r="DE18" s="87"/>
      <c r="DF18" s="87"/>
      <c r="DG18" s="88"/>
      <c r="DH18" s="224"/>
      <c r="DI18" s="236" t="s">
        <v>18</v>
      </c>
      <c r="DJ18" s="86"/>
      <c r="DK18" s="84"/>
      <c r="DL18" s="85"/>
      <c r="DM18"/>
    </row>
    <row r="19" spans="1:117" s="65" customFormat="1" ht="15.6">
      <c r="A19" s="72"/>
      <c r="B19" s="99" t="s">
        <v>19</v>
      </c>
      <c r="C19" s="82"/>
      <c r="D19" s="83"/>
      <c r="E19" s="84"/>
      <c r="F19" s="84"/>
      <c r="G19" s="84"/>
      <c r="H19" s="84"/>
      <c r="I19" s="85"/>
      <c r="J19" s="86"/>
      <c r="K19" s="84"/>
      <c r="L19" s="84"/>
      <c r="M19" s="84"/>
      <c r="N19" s="84"/>
      <c r="O19" s="85"/>
      <c r="P19" s="186"/>
      <c r="Q19" s="187"/>
      <c r="R19" s="188"/>
      <c r="S19" s="79"/>
      <c r="T19" s="83"/>
      <c r="U19" s="84"/>
      <c r="V19" s="84"/>
      <c r="W19" s="84"/>
      <c r="X19" s="84"/>
      <c r="Y19" s="85"/>
      <c r="Z19" s="86"/>
      <c r="AA19" s="84"/>
      <c r="AB19" s="84"/>
      <c r="AC19" s="84"/>
      <c r="AD19" s="84"/>
      <c r="AE19" s="85"/>
      <c r="AF19" s="186"/>
      <c r="AG19" s="187"/>
      <c r="AH19" s="188"/>
      <c r="AI19" s="81"/>
      <c r="AJ19" s="83"/>
      <c r="AK19" s="84"/>
      <c r="AL19" s="84"/>
      <c r="AM19" s="84"/>
      <c r="AN19" s="84"/>
      <c r="AO19" s="85"/>
      <c r="AP19" s="86"/>
      <c r="AQ19" s="84"/>
      <c r="AR19" s="84"/>
      <c r="AS19" s="84"/>
      <c r="AT19" s="84"/>
      <c r="AU19" s="85"/>
      <c r="AV19" s="186"/>
      <c r="AW19" s="187"/>
      <c r="AX19" s="188"/>
      <c r="AY19" s="81"/>
      <c r="AZ19" s="83"/>
      <c r="BA19" s="84"/>
      <c r="BB19" s="84"/>
      <c r="BC19" s="84"/>
      <c r="BD19" s="84"/>
      <c r="BE19" s="85"/>
      <c r="BF19" s="86"/>
      <c r="BG19" s="84"/>
      <c r="BH19" s="84"/>
      <c r="BI19" s="84"/>
      <c r="BJ19" s="84"/>
      <c r="BK19" s="85"/>
      <c r="BL19" s="186"/>
      <c r="BM19" s="187"/>
      <c r="BN19" s="188"/>
      <c r="BO19" s="81"/>
      <c r="BP19" s="83"/>
      <c r="BQ19" s="84"/>
      <c r="BR19" s="84"/>
      <c r="BS19" s="84"/>
      <c r="BT19" s="84"/>
      <c r="BU19" s="85"/>
      <c r="BV19" s="86"/>
      <c r="BW19" s="84"/>
      <c r="BX19" s="84"/>
      <c r="BY19" s="84"/>
      <c r="BZ19" s="84"/>
      <c r="CA19" s="85"/>
      <c r="CB19" s="186"/>
      <c r="CC19" s="187"/>
      <c r="CD19" s="188"/>
      <c r="CE19" s="81"/>
      <c r="CF19" s="83"/>
      <c r="CG19" s="84"/>
      <c r="CH19" s="84"/>
      <c r="CI19" s="84"/>
      <c r="CJ19" s="84"/>
      <c r="CK19" s="85"/>
      <c r="CL19" s="86"/>
      <c r="CM19" s="84"/>
      <c r="CN19" s="84"/>
      <c r="CO19" s="84"/>
      <c r="CP19" s="84"/>
      <c r="CQ19" s="85"/>
      <c r="CR19" s="186"/>
      <c r="CS19" s="187"/>
      <c r="CT19" s="188"/>
      <c r="CU19" s="81"/>
      <c r="CV19" s="86"/>
      <c r="CW19" s="84"/>
      <c r="CX19" s="87"/>
      <c r="CY19" s="87"/>
      <c r="CZ19" s="84"/>
      <c r="DA19" s="88"/>
      <c r="DB19" s="98"/>
      <c r="DC19" s="87"/>
      <c r="DD19" s="87"/>
      <c r="DE19" s="87"/>
      <c r="DF19" s="87"/>
      <c r="DG19" s="88"/>
      <c r="DH19" s="224"/>
      <c r="DI19" s="239" t="s">
        <v>19</v>
      </c>
      <c r="DJ19" s="86"/>
      <c r="DK19" s="84"/>
      <c r="DL19" s="85"/>
      <c r="DM19"/>
    </row>
    <row r="20" spans="1:117" s="65" customFormat="1" ht="15.6">
      <c r="A20" s="73">
        <v>8</v>
      </c>
      <c r="B20" s="73" t="s">
        <v>20</v>
      </c>
      <c r="C20" s="82"/>
      <c r="D20" s="83">
        <v>718873.32000000007</v>
      </c>
      <c r="E20" s="87">
        <v>7.4315209907684041</v>
      </c>
      <c r="F20" s="84">
        <v>6424.8799999999992</v>
      </c>
      <c r="G20" s="87">
        <v>0.4711013345065258</v>
      </c>
      <c r="H20" s="84">
        <v>725298.20000000007</v>
      </c>
      <c r="I20" s="88">
        <v>6.5714562702159087</v>
      </c>
      <c r="J20" s="86">
        <v>0</v>
      </c>
      <c r="K20" s="87">
        <v>0</v>
      </c>
      <c r="L20" s="84">
        <v>0</v>
      </c>
      <c r="M20" s="87">
        <v>0</v>
      </c>
      <c r="N20" s="84">
        <v>0</v>
      </c>
      <c r="O20" s="88">
        <v>0</v>
      </c>
      <c r="P20" s="177">
        <v>718873.32000000007</v>
      </c>
      <c r="Q20" s="178">
        <v>6424.8799999999992</v>
      </c>
      <c r="R20" s="179">
        <v>725298.20000000007</v>
      </c>
      <c r="S20" s="79"/>
      <c r="T20" s="83">
        <v>2342064.0991083961</v>
      </c>
      <c r="U20" s="87">
        <v>12.734630499792816</v>
      </c>
      <c r="V20" s="84">
        <v>11001.739917907356</v>
      </c>
      <c r="W20" s="87">
        <v>0.47674047397440555</v>
      </c>
      <c r="X20" s="84">
        <v>2353065.8390263035</v>
      </c>
      <c r="Y20" s="88">
        <v>11.368017000948372</v>
      </c>
      <c r="Z20" s="86">
        <v>0</v>
      </c>
      <c r="AA20" s="87">
        <v>0</v>
      </c>
      <c r="AB20" s="84">
        <v>0</v>
      </c>
      <c r="AC20" s="87">
        <v>0</v>
      </c>
      <c r="AD20" s="84">
        <v>0</v>
      </c>
      <c r="AE20" s="88">
        <v>0</v>
      </c>
      <c r="AF20" s="177">
        <v>2342064.0991083961</v>
      </c>
      <c r="AG20" s="178">
        <v>11001.739917907356</v>
      </c>
      <c r="AH20" s="179">
        <v>2353065.8390263035</v>
      </c>
      <c r="AI20" s="81"/>
      <c r="AJ20" s="83">
        <v>177710.92242017476</v>
      </c>
      <c r="AK20" s="87">
        <v>2.9449154432044868</v>
      </c>
      <c r="AL20" s="84">
        <v>0</v>
      </c>
      <c r="AM20" s="87">
        <v>0</v>
      </c>
      <c r="AN20" s="84">
        <v>177710.92242017476</v>
      </c>
      <c r="AO20" s="88">
        <v>2.5745131965777848</v>
      </c>
      <c r="AP20" s="86">
        <v>0</v>
      </c>
      <c r="AQ20" s="87">
        <v>0</v>
      </c>
      <c r="AR20" s="84">
        <v>0</v>
      </c>
      <c r="AS20" s="87">
        <v>0</v>
      </c>
      <c r="AT20" s="84">
        <v>0</v>
      </c>
      <c r="AU20" s="88">
        <v>0</v>
      </c>
      <c r="AV20" s="177">
        <v>177710.92242017476</v>
      </c>
      <c r="AW20" s="178">
        <v>0</v>
      </c>
      <c r="AX20" s="179">
        <v>177710.92242017476</v>
      </c>
      <c r="AY20" s="81"/>
      <c r="AZ20" s="83">
        <v>128310.66857101058</v>
      </c>
      <c r="BA20" s="87">
        <v>1.2029651475784306</v>
      </c>
      <c r="BB20" s="84">
        <v>128310.66857101058</v>
      </c>
      <c r="BC20" s="87">
        <v>8.700798031532555</v>
      </c>
      <c r="BD20" s="84">
        <v>256621.33714202116</v>
      </c>
      <c r="BE20" s="88">
        <v>2.1136928657844241</v>
      </c>
      <c r="BF20" s="86">
        <v>0</v>
      </c>
      <c r="BG20" s="87">
        <v>0</v>
      </c>
      <c r="BH20" s="84">
        <v>0</v>
      </c>
      <c r="BI20" s="87">
        <v>0</v>
      </c>
      <c r="BJ20" s="84">
        <v>0</v>
      </c>
      <c r="BK20" s="88">
        <v>0</v>
      </c>
      <c r="BL20" s="177">
        <v>128310.66857101058</v>
      </c>
      <c r="BM20" s="178">
        <v>128310.66857101058</v>
      </c>
      <c r="BN20" s="179">
        <v>256621.33714202116</v>
      </c>
      <c r="BO20" s="81"/>
      <c r="BP20" s="83">
        <v>166206.50448330035</v>
      </c>
      <c r="BQ20" s="87">
        <v>2.2602981584227537</v>
      </c>
      <c r="BR20" s="84">
        <v>1254.0040596439408</v>
      </c>
      <c r="BS20" s="87">
        <v>0.13053024457624032</v>
      </c>
      <c r="BT20" s="84">
        <v>167460.5085429443</v>
      </c>
      <c r="BU20" s="88">
        <v>2.014199044298103</v>
      </c>
      <c r="BV20" s="86">
        <v>0</v>
      </c>
      <c r="BW20" s="87">
        <v>0</v>
      </c>
      <c r="BX20" s="84">
        <v>0</v>
      </c>
      <c r="BY20" s="87">
        <v>0</v>
      </c>
      <c r="BZ20" s="84">
        <v>0</v>
      </c>
      <c r="CA20" s="88">
        <v>0</v>
      </c>
      <c r="CB20" s="177">
        <v>166206.50448330035</v>
      </c>
      <c r="CC20" s="178">
        <v>1254.0040596439408</v>
      </c>
      <c r="CD20" s="179">
        <v>167460.5085429443</v>
      </c>
      <c r="CE20" s="81"/>
      <c r="CF20" s="83">
        <v>353855.49195435701</v>
      </c>
      <c r="CG20" s="87">
        <v>2.8442688847709752</v>
      </c>
      <c r="CH20" s="84">
        <v>0</v>
      </c>
      <c r="CI20" s="87">
        <v>0</v>
      </c>
      <c r="CJ20" s="84">
        <v>353855.49195435701</v>
      </c>
      <c r="CK20" s="88">
        <v>2.514517619146257</v>
      </c>
      <c r="CL20" s="86">
        <v>0</v>
      </c>
      <c r="CM20" s="87">
        <v>0</v>
      </c>
      <c r="CN20" s="84">
        <v>0</v>
      </c>
      <c r="CO20" s="87">
        <v>0</v>
      </c>
      <c r="CP20" s="84">
        <v>0</v>
      </c>
      <c r="CQ20" s="88">
        <v>0</v>
      </c>
      <c r="CR20" s="177">
        <v>353855.49195435701</v>
      </c>
      <c r="CS20" s="178">
        <v>0</v>
      </c>
      <c r="CT20" s="179">
        <v>353855.49195435701</v>
      </c>
      <c r="CU20" s="81"/>
      <c r="CV20" s="86">
        <v>3887021.0065372391</v>
      </c>
      <c r="CW20" s="87">
        <v>6.0208257277573578</v>
      </c>
      <c r="CX20" s="87">
        <v>146991.29254856188</v>
      </c>
      <c r="CY20" s="87">
        <v>1.7078903695833647</v>
      </c>
      <c r="CZ20" s="84">
        <v>4034012.299085801</v>
      </c>
      <c r="DA20" s="88">
        <v>5.5134916109977024</v>
      </c>
      <c r="DB20" s="86">
        <v>0</v>
      </c>
      <c r="DC20" s="87">
        <v>0</v>
      </c>
      <c r="DD20" s="84">
        <v>0</v>
      </c>
      <c r="DE20" s="87">
        <v>0</v>
      </c>
      <c r="DF20" s="84">
        <v>0</v>
      </c>
      <c r="DG20" s="88">
        <v>0</v>
      </c>
      <c r="DH20" s="224"/>
      <c r="DI20" s="237" t="s">
        <v>20</v>
      </c>
      <c r="DJ20" s="86">
        <v>4034012.299085801</v>
      </c>
      <c r="DK20" s="84">
        <v>0</v>
      </c>
      <c r="DL20" s="85">
        <v>4034012.299085801</v>
      </c>
      <c r="DM20"/>
    </row>
    <row r="21" spans="1:117" s="65" customFormat="1" ht="15.6">
      <c r="A21" s="73">
        <v>9</v>
      </c>
      <c r="B21" s="73" t="s">
        <v>21</v>
      </c>
      <c r="C21" s="82"/>
      <c r="D21" s="83">
        <v>849526.90999999992</v>
      </c>
      <c r="E21" s="87">
        <v>8.7821830192385217</v>
      </c>
      <c r="F21" s="84">
        <v>964792.74999999988</v>
      </c>
      <c r="G21" s="87">
        <v>70.742979175832218</v>
      </c>
      <c r="H21" s="84">
        <v>1814319.6599999997</v>
      </c>
      <c r="I21" s="88">
        <v>16.438372942167778</v>
      </c>
      <c r="J21" s="86">
        <v>867508.62999999989</v>
      </c>
      <c r="K21" s="87">
        <v>3.7424714733758693</v>
      </c>
      <c r="L21" s="84">
        <v>3404231.58</v>
      </c>
      <c r="M21" s="87">
        <v>18.72061536261851</v>
      </c>
      <c r="N21" s="84">
        <v>4271740.21</v>
      </c>
      <c r="O21" s="88">
        <v>10.327068404066289</v>
      </c>
      <c r="P21" s="177">
        <v>1717035.5399999998</v>
      </c>
      <c r="Q21" s="178">
        <v>4369024.33</v>
      </c>
      <c r="R21" s="179">
        <v>6086059.8700000001</v>
      </c>
      <c r="S21" s="79"/>
      <c r="T21" s="83">
        <v>1481031.5077226742</v>
      </c>
      <c r="U21" s="87">
        <v>8.052891898466525</v>
      </c>
      <c r="V21" s="84">
        <v>2030118.8660986428</v>
      </c>
      <c r="W21" s="87">
        <v>87.97152429252688</v>
      </c>
      <c r="X21" s="84">
        <v>3511150.3738213172</v>
      </c>
      <c r="Y21" s="88">
        <v>16.962898564284831</v>
      </c>
      <c r="Z21" s="86">
        <v>1763199.1755315403</v>
      </c>
      <c r="AA21" s="87">
        <v>2.1954941738584415</v>
      </c>
      <c r="AB21" s="84">
        <v>3354696.0209810003</v>
      </c>
      <c r="AC21" s="87">
        <v>14.312759011801097</v>
      </c>
      <c r="AD21" s="84">
        <v>5117895.1965125408</v>
      </c>
      <c r="AE21" s="88">
        <v>4.9329871077650749</v>
      </c>
      <c r="AF21" s="177">
        <v>3244230.6832542145</v>
      </c>
      <c r="AG21" s="178">
        <v>5384814.8870796431</v>
      </c>
      <c r="AH21" s="179">
        <v>8629045.5703338571</v>
      </c>
      <c r="AI21" s="81"/>
      <c r="AJ21" s="83">
        <v>842547.20463129377</v>
      </c>
      <c r="AK21" s="87">
        <v>13.96217092768736</v>
      </c>
      <c r="AL21" s="84">
        <v>930527.74323565222</v>
      </c>
      <c r="AM21" s="87">
        <v>107.17896144156326</v>
      </c>
      <c r="AN21" s="84">
        <v>1773074.947866946</v>
      </c>
      <c r="AO21" s="88">
        <v>25.686687062554448</v>
      </c>
      <c r="AP21" s="86">
        <v>915461.40057621757</v>
      </c>
      <c r="AQ21" s="87">
        <v>8.5635572821483006</v>
      </c>
      <c r="AR21" s="84">
        <v>2649480.2415108941</v>
      </c>
      <c r="AS21" s="87">
        <v>28.375228829649835</v>
      </c>
      <c r="AT21" s="84">
        <v>3564941.6420871117</v>
      </c>
      <c r="AU21" s="88">
        <v>17.800232890211518</v>
      </c>
      <c r="AV21" s="177">
        <v>1758008.6052075112</v>
      </c>
      <c r="AW21" s="178">
        <v>3580007.9847465465</v>
      </c>
      <c r="AX21" s="179">
        <v>5338016.5899540577</v>
      </c>
      <c r="AY21" s="81"/>
      <c r="AZ21" s="83">
        <v>1469850.9950869833</v>
      </c>
      <c r="BA21" s="87">
        <v>13.780455973889326</v>
      </c>
      <c r="BB21" s="84">
        <v>942275.6502193386</v>
      </c>
      <c r="BC21" s="87">
        <v>63.896090745191472</v>
      </c>
      <c r="BD21" s="84">
        <v>2412126.6453063218</v>
      </c>
      <c r="BE21" s="88">
        <v>19.867774590897888</v>
      </c>
      <c r="BF21" s="86">
        <v>4228752.9538470451</v>
      </c>
      <c r="BG21" s="87">
        <v>8.5021421540026036</v>
      </c>
      <c r="BH21" s="84">
        <v>3027370.3110562507</v>
      </c>
      <c r="BI21" s="87">
        <v>16.841928384976249</v>
      </c>
      <c r="BJ21" s="84">
        <v>7256123.2649032958</v>
      </c>
      <c r="BK21" s="88">
        <v>10.71604479647584</v>
      </c>
      <c r="BL21" s="177">
        <v>5698603.9489340279</v>
      </c>
      <c r="BM21" s="178">
        <v>3969645.9612755892</v>
      </c>
      <c r="BN21" s="179">
        <v>9668249.9102096166</v>
      </c>
      <c r="BO21" s="81"/>
      <c r="BP21" s="83">
        <v>431874.27658042661</v>
      </c>
      <c r="BQ21" s="87">
        <v>5.8732035491606025</v>
      </c>
      <c r="BR21" s="84">
        <v>559144.01818672521</v>
      </c>
      <c r="BS21" s="87">
        <v>58.201729799804852</v>
      </c>
      <c r="BT21" s="84">
        <v>991018.29476715182</v>
      </c>
      <c r="BU21" s="88">
        <v>11.919873644060042</v>
      </c>
      <c r="BV21" s="86">
        <v>293422.16331607755</v>
      </c>
      <c r="BW21" s="87">
        <v>1.3585302836589466</v>
      </c>
      <c r="BX21" s="84">
        <v>1386827.7841519164</v>
      </c>
      <c r="BY21" s="87">
        <v>13.175634724074564</v>
      </c>
      <c r="BZ21" s="84">
        <v>1680249.9474679939</v>
      </c>
      <c r="CA21" s="88">
        <v>5.2304802842342966</v>
      </c>
      <c r="CB21" s="177">
        <v>725296.43989650416</v>
      </c>
      <c r="CC21" s="178">
        <v>1945971.8023386416</v>
      </c>
      <c r="CD21" s="179">
        <v>2671268.2422351455</v>
      </c>
      <c r="CE21" s="81"/>
      <c r="CF21" s="83">
        <v>1468928.707777549</v>
      </c>
      <c r="CG21" s="87">
        <v>11.807159454847271</v>
      </c>
      <c r="CH21" s="84">
        <v>1497207.5506834893</v>
      </c>
      <c r="CI21" s="87">
        <v>91.768774176125604</v>
      </c>
      <c r="CJ21" s="84">
        <v>2966136.2584610386</v>
      </c>
      <c r="CK21" s="88">
        <v>21.07753603454282</v>
      </c>
      <c r="CL21" s="86">
        <v>2318975.0941141616</v>
      </c>
      <c r="CM21" s="87">
        <v>5.0227968856032437</v>
      </c>
      <c r="CN21" s="84">
        <v>3365542.8019118137</v>
      </c>
      <c r="CO21" s="87">
        <v>22.261089406434593</v>
      </c>
      <c r="CP21" s="84">
        <v>5684517.8960259752</v>
      </c>
      <c r="CQ21" s="88">
        <v>9.2751668709377526</v>
      </c>
      <c r="CR21" s="177">
        <v>3787903.8018917106</v>
      </c>
      <c r="CS21" s="178">
        <v>4862750.3525953032</v>
      </c>
      <c r="CT21" s="179">
        <v>8650654.1544870138</v>
      </c>
      <c r="CU21" s="81"/>
      <c r="CV21" s="86">
        <v>6543759.6017989274</v>
      </c>
      <c r="CW21" s="87">
        <v>10.135997747506067</v>
      </c>
      <c r="CX21" s="87">
        <v>6924066.5784238484</v>
      </c>
      <c r="CY21" s="87">
        <v>80.450660869842309</v>
      </c>
      <c r="CZ21" s="84">
        <v>13467826.180222776</v>
      </c>
      <c r="DA21" s="88">
        <v>18.407169130312596</v>
      </c>
      <c r="DB21" s="86">
        <v>10387319.417385042</v>
      </c>
      <c r="DC21" s="87">
        <v>4.483376330203674</v>
      </c>
      <c r="DD21" s="84">
        <v>17188148.739611875</v>
      </c>
      <c r="DE21" s="87">
        <v>18.173209380893844</v>
      </c>
      <c r="DF21" s="84">
        <v>27575468.156996917</v>
      </c>
      <c r="DG21" s="88">
        <v>8.4518673657093615</v>
      </c>
      <c r="DH21" s="224"/>
      <c r="DI21" s="237" t="s">
        <v>21</v>
      </c>
      <c r="DJ21" s="86">
        <v>13467826.180222776</v>
      </c>
      <c r="DK21" s="84">
        <v>27575468.156996917</v>
      </c>
      <c r="DL21" s="85">
        <v>41043294.337219693</v>
      </c>
      <c r="DM21"/>
    </row>
    <row r="22" spans="1:117" s="65" customFormat="1" ht="15.6">
      <c r="A22" s="73">
        <v>10</v>
      </c>
      <c r="B22" s="73" t="s">
        <v>22</v>
      </c>
      <c r="C22" s="82"/>
      <c r="D22" s="83">
        <v>13264.46</v>
      </c>
      <c r="E22" s="87">
        <v>0.13712445597676076</v>
      </c>
      <c r="F22" s="84">
        <v>734.09</v>
      </c>
      <c r="G22" s="87">
        <v>5.3826807449772696E-2</v>
      </c>
      <c r="H22" s="84">
        <v>13998.55</v>
      </c>
      <c r="I22" s="88">
        <v>0.12683177646302016</v>
      </c>
      <c r="J22" s="86">
        <v>58759.11</v>
      </c>
      <c r="K22" s="87">
        <v>0.25348945863046318</v>
      </c>
      <c r="L22" s="84">
        <v>1818.65</v>
      </c>
      <c r="M22" s="87">
        <v>1.0001154836013286E-2</v>
      </c>
      <c r="N22" s="84">
        <v>60577.760000000002</v>
      </c>
      <c r="O22" s="88">
        <v>0.14644866975304913</v>
      </c>
      <c r="P22" s="177">
        <v>72023.570000000007</v>
      </c>
      <c r="Q22" s="178">
        <v>2552.7400000000002</v>
      </c>
      <c r="R22" s="179">
        <v>74576.310000000012</v>
      </c>
      <c r="S22" s="79"/>
      <c r="T22" s="83">
        <v>1374.2333503920293</v>
      </c>
      <c r="U22" s="87">
        <v>7.4721925605695586E-3</v>
      </c>
      <c r="V22" s="84">
        <v>287.45613459003812</v>
      </c>
      <c r="W22" s="87">
        <v>1.2456390977598392E-2</v>
      </c>
      <c r="X22" s="84">
        <v>1661.6894849820674</v>
      </c>
      <c r="Y22" s="88">
        <v>8.0278732546599715E-3</v>
      </c>
      <c r="Z22" s="86">
        <v>102977.44597119252</v>
      </c>
      <c r="AA22" s="87">
        <v>0.1282250955002964</v>
      </c>
      <c r="AB22" s="84">
        <v>12075.6187611895</v>
      </c>
      <c r="AC22" s="87">
        <v>5.1520441842223264E-2</v>
      </c>
      <c r="AD22" s="84">
        <v>115053.06473238202</v>
      </c>
      <c r="AE22" s="88">
        <v>0.11089623043090981</v>
      </c>
      <c r="AF22" s="177">
        <v>104351.67932158454</v>
      </c>
      <c r="AG22" s="178">
        <v>12363.074895779539</v>
      </c>
      <c r="AH22" s="179">
        <v>116714.75421736408</v>
      </c>
      <c r="AI22" s="81"/>
      <c r="AJ22" s="83">
        <v>477.99471180249873</v>
      </c>
      <c r="AK22" s="87">
        <v>7.9210325926340006E-3</v>
      </c>
      <c r="AL22" s="84">
        <v>257.53590747660292</v>
      </c>
      <c r="AM22" s="87">
        <v>2.9663200584727357E-2</v>
      </c>
      <c r="AN22" s="84">
        <v>735.53061927910164</v>
      </c>
      <c r="AO22" s="88">
        <v>1.0655694427964444E-2</v>
      </c>
      <c r="AP22" s="86">
        <v>26920.716168170209</v>
      </c>
      <c r="AQ22" s="87">
        <v>0.25182612269340338</v>
      </c>
      <c r="AR22" s="84">
        <v>138.89678311095102</v>
      </c>
      <c r="AS22" s="87">
        <v>1.4875476113110967E-3</v>
      </c>
      <c r="AT22" s="84">
        <v>27059.61295128116</v>
      </c>
      <c r="AU22" s="88">
        <v>0.13511228536403025</v>
      </c>
      <c r="AV22" s="177">
        <v>27398.710879972707</v>
      </c>
      <c r="AW22" s="178">
        <v>396.43269058755391</v>
      </c>
      <c r="AX22" s="179">
        <v>27795.14357056026</v>
      </c>
      <c r="AY22" s="81"/>
      <c r="AZ22" s="83">
        <v>18654.456004584026</v>
      </c>
      <c r="BA22" s="87">
        <v>0.17489317661945233</v>
      </c>
      <c r="BB22" s="84">
        <v>300.49543331213499</v>
      </c>
      <c r="BC22" s="87">
        <v>2.0376716166822743E-2</v>
      </c>
      <c r="BD22" s="84">
        <v>18954.951437896161</v>
      </c>
      <c r="BE22" s="88">
        <v>0.15612476371517894</v>
      </c>
      <c r="BF22" s="86">
        <v>123328.50094865273</v>
      </c>
      <c r="BG22" s="87">
        <v>0.24795878552129225</v>
      </c>
      <c r="BH22" s="84">
        <v>2463.0009995361715</v>
      </c>
      <c r="BI22" s="87">
        <v>1.3702217497085827E-2</v>
      </c>
      <c r="BJ22" s="84">
        <v>125791.5019481889</v>
      </c>
      <c r="BK22" s="88">
        <v>0.18577239121787922</v>
      </c>
      <c r="BL22" s="177">
        <v>141982.95695323675</v>
      </c>
      <c r="BM22" s="178">
        <v>2763.4964328483065</v>
      </c>
      <c r="BN22" s="179">
        <v>144746.45338608505</v>
      </c>
      <c r="BO22" s="81"/>
      <c r="BP22" s="83">
        <v>480.96827514951536</v>
      </c>
      <c r="BQ22" s="87">
        <v>6.5408493485851977E-3</v>
      </c>
      <c r="BR22" s="84">
        <v>17.729551130558363</v>
      </c>
      <c r="BS22" s="87">
        <v>1.8454825783864228E-3</v>
      </c>
      <c r="BT22" s="84">
        <v>498.69782628007374</v>
      </c>
      <c r="BU22" s="88">
        <v>5.9982899480403385E-3</v>
      </c>
      <c r="BV22" s="86">
        <v>31931.020946170884</v>
      </c>
      <c r="BW22" s="87">
        <v>0.1478390672786114</v>
      </c>
      <c r="BX22" s="84">
        <v>421.57748937534905</v>
      </c>
      <c r="BY22" s="87">
        <v>4.005220454462402E-3</v>
      </c>
      <c r="BZ22" s="84">
        <v>32352.598435546231</v>
      </c>
      <c r="CA22" s="88">
        <v>0.10071098559822884</v>
      </c>
      <c r="CB22" s="177">
        <v>32411.9892213204</v>
      </c>
      <c r="CC22" s="178">
        <v>439.30704050590742</v>
      </c>
      <c r="CD22" s="179">
        <v>32851.296261826305</v>
      </c>
      <c r="CE22" s="81"/>
      <c r="CF22" s="83">
        <v>1506.3208033349506</v>
      </c>
      <c r="CG22" s="87">
        <v>1.210771484072784E-2</v>
      </c>
      <c r="CH22" s="84">
        <v>18.154812417658558</v>
      </c>
      <c r="CI22" s="87">
        <v>1.1127681530897064E-3</v>
      </c>
      <c r="CJ22" s="84">
        <v>1524.4756157526092</v>
      </c>
      <c r="CK22" s="88">
        <v>1.083301201458596E-2</v>
      </c>
      <c r="CL22" s="86">
        <v>62185.106231232363</v>
      </c>
      <c r="CM22" s="87">
        <v>0.13469017356068436</v>
      </c>
      <c r="CN22" s="84">
        <v>1876.5638760330446</v>
      </c>
      <c r="CO22" s="87">
        <v>1.2412368131977674E-2</v>
      </c>
      <c r="CP22" s="84">
        <v>64061.67010726541</v>
      </c>
      <c r="CQ22" s="88">
        <v>0.10452648600002515</v>
      </c>
      <c r="CR22" s="177">
        <v>63691.427034567314</v>
      </c>
      <c r="CS22" s="178">
        <v>1894.7186884507032</v>
      </c>
      <c r="CT22" s="179">
        <v>65586.145723018024</v>
      </c>
      <c r="CU22" s="81"/>
      <c r="CV22" s="86">
        <v>35758.433145263014</v>
      </c>
      <c r="CW22" s="87">
        <v>5.5388250771787641E-2</v>
      </c>
      <c r="CX22" s="87">
        <v>1615.4618389269929</v>
      </c>
      <c r="CY22" s="87">
        <v>1.8770035076882775E-2</v>
      </c>
      <c r="CZ22" s="84">
        <v>37373.89498419001</v>
      </c>
      <c r="DA22" s="88">
        <v>5.1080820083850211E-2</v>
      </c>
      <c r="DB22" s="86">
        <v>406101.90026541869</v>
      </c>
      <c r="DC22" s="87">
        <v>0.1752817617462914</v>
      </c>
      <c r="DD22" s="84">
        <v>18794.307909245013</v>
      </c>
      <c r="DE22" s="87">
        <v>1.9871418264874256E-2</v>
      </c>
      <c r="DF22" s="84">
        <v>424896.20817466371</v>
      </c>
      <c r="DG22" s="88">
        <v>0.1302304778740041</v>
      </c>
      <c r="DH22" s="224"/>
      <c r="DI22" s="237" t="s">
        <v>22</v>
      </c>
      <c r="DJ22" s="86">
        <v>37373.89498419001</v>
      </c>
      <c r="DK22" s="84">
        <v>424896.20817466371</v>
      </c>
      <c r="DL22" s="85">
        <v>462270.10315885372</v>
      </c>
      <c r="DM22"/>
    </row>
    <row r="23" spans="1:117" s="65" customFormat="1" ht="15.6">
      <c r="A23" s="73">
        <v>11</v>
      </c>
      <c r="B23" s="73" t="s">
        <v>23</v>
      </c>
      <c r="C23" s="82"/>
      <c r="D23" s="83">
        <v>14604564.669999998</v>
      </c>
      <c r="E23" s="87">
        <v>150.9781012684399</v>
      </c>
      <c r="F23" s="84">
        <v>1850618.74</v>
      </c>
      <c r="G23" s="87">
        <v>135.69575744244025</v>
      </c>
      <c r="H23" s="84">
        <v>16455183.409999998</v>
      </c>
      <c r="I23" s="88">
        <v>149.08973743102806</v>
      </c>
      <c r="J23" s="86">
        <v>9553554.9600000009</v>
      </c>
      <c r="K23" s="87">
        <v>41.21446827235431</v>
      </c>
      <c r="L23" s="84">
        <v>2631784.08</v>
      </c>
      <c r="M23" s="87">
        <v>14.472757308462199</v>
      </c>
      <c r="N23" s="84">
        <v>12185339.040000001</v>
      </c>
      <c r="O23" s="88">
        <v>29.458446348922386</v>
      </c>
      <c r="P23" s="177">
        <v>24158119.629999999</v>
      </c>
      <c r="Q23" s="178">
        <v>4482402.82</v>
      </c>
      <c r="R23" s="179">
        <v>28640522.449999999</v>
      </c>
      <c r="S23" s="79"/>
      <c r="T23" s="83">
        <v>18731281.269340135</v>
      </c>
      <c r="U23" s="87">
        <v>101.84859835541879</v>
      </c>
      <c r="V23" s="84">
        <v>1836454.6882698364</v>
      </c>
      <c r="W23" s="87">
        <v>79.579437893566592</v>
      </c>
      <c r="X23" s="84">
        <v>20567735.95760997</v>
      </c>
      <c r="Y23" s="88">
        <v>99.365843555775498</v>
      </c>
      <c r="Z23" s="86">
        <v>11802274.0008529</v>
      </c>
      <c r="AA23" s="87">
        <v>14.695914203420626</v>
      </c>
      <c r="AB23" s="84">
        <v>1461168.997225604</v>
      </c>
      <c r="AC23" s="87">
        <v>6.2340550684796554</v>
      </c>
      <c r="AD23" s="84">
        <v>13263442.998078503</v>
      </c>
      <c r="AE23" s="88">
        <v>12.784238598454053</v>
      </c>
      <c r="AF23" s="177">
        <v>30533555.270193033</v>
      </c>
      <c r="AG23" s="178">
        <v>3297623.6854954404</v>
      </c>
      <c r="AH23" s="179">
        <v>33831178.955688477</v>
      </c>
      <c r="AI23" s="81"/>
      <c r="AJ23" s="83">
        <v>6701440.1472138958</v>
      </c>
      <c r="AK23" s="87">
        <v>111.05211943348904</v>
      </c>
      <c r="AL23" s="84">
        <v>1558003.2038018564</v>
      </c>
      <c r="AM23" s="87">
        <v>179.45210824716153</v>
      </c>
      <c r="AN23" s="84">
        <v>8259443.3510157522</v>
      </c>
      <c r="AO23" s="88">
        <v>119.65525592906765</v>
      </c>
      <c r="AP23" s="86">
        <v>2900659.0222662725</v>
      </c>
      <c r="AQ23" s="87">
        <v>27.13381435582377</v>
      </c>
      <c r="AR23" s="84">
        <v>2636515.6642628722</v>
      </c>
      <c r="AS23" s="87">
        <v>28.236381654898871</v>
      </c>
      <c r="AT23" s="84">
        <v>5537174.6865291446</v>
      </c>
      <c r="AU23" s="88">
        <v>27.647857628406665</v>
      </c>
      <c r="AV23" s="177">
        <v>9602099.1694801673</v>
      </c>
      <c r="AW23" s="178">
        <v>4194518.8680647286</v>
      </c>
      <c r="AX23" s="179">
        <v>13796618.037544895</v>
      </c>
      <c r="AY23" s="81"/>
      <c r="AZ23" s="83">
        <v>23248309.279713694</v>
      </c>
      <c r="BA23" s="87">
        <v>217.96243535386262</v>
      </c>
      <c r="BB23" s="84">
        <v>2494258.4778328012</v>
      </c>
      <c r="BC23" s="87">
        <v>169.13667036229751</v>
      </c>
      <c r="BD23" s="84">
        <v>25742567.757546496</v>
      </c>
      <c r="BE23" s="88">
        <v>212.03179136263782</v>
      </c>
      <c r="BF23" s="86">
        <v>26348020.513856012</v>
      </c>
      <c r="BG23" s="87">
        <v>52.974155343264158</v>
      </c>
      <c r="BH23" s="84">
        <v>3845559.2370237219</v>
      </c>
      <c r="BI23" s="87">
        <v>21.393693739283691</v>
      </c>
      <c r="BJ23" s="84">
        <v>30193579.750879735</v>
      </c>
      <c r="BK23" s="88">
        <v>44.590718950624826</v>
      </c>
      <c r="BL23" s="177">
        <v>49596329.793569706</v>
      </c>
      <c r="BM23" s="178">
        <v>6339817.7148565231</v>
      </c>
      <c r="BN23" s="179">
        <v>55936147.508426227</v>
      </c>
      <c r="BO23" s="81"/>
      <c r="BP23" s="83">
        <v>7321606.7877492439</v>
      </c>
      <c r="BQ23" s="87">
        <v>99.568993346514404</v>
      </c>
      <c r="BR23" s="84">
        <v>877915.51308809977</v>
      </c>
      <c r="BS23" s="87">
        <v>91.382899249307769</v>
      </c>
      <c r="BT23" s="84">
        <v>8199522.3008373436</v>
      </c>
      <c r="BU23" s="88">
        <v>98.623073139732298</v>
      </c>
      <c r="BV23" s="86">
        <v>4812680.4157151962</v>
      </c>
      <c r="BW23" s="87">
        <v>22.282475244647529</v>
      </c>
      <c r="BX23" s="84">
        <v>1120637.8819379234</v>
      </c>
      <c r="BY23" s="87">
        <v>10.646682709348768</v>
      </c>
      <c r="BZ23" s="84">
        <v>5933318.29765312</v>
      </c>
      <c r="CA23" s="88">
        <v>18.469933251732712</v>
      </c>
      <c r="CB23" s="177">
        <v>12134287.203464441</v>
      </c>
      <c r="CC23" s="178">
        <v>1998553.395026023</v>
      </c>
      <c r="CD23" s="179">
        <v>14132840.598490464</v>
      </c>
      <c r="CE23" s="81"/>
      <c r="CF23" s="83">
        <v>22427447.044284165</v>
      </c>
      <c r="CG23" s="87">
        <v>180.27045289192318</v>
      </c>
      <c r="CH23" s="84">
        <v>2298807.8647041027</v>
      </c>
      <c r="CI23" s="87">
        <v>140.90149339283499</v>
      </c>
      <c r="CJ23" s="84">
        <v>24726254.908988267</v>
      </c>
      <c r="CK23" s="88">
        <v>175.70619938879565</v>
      </c>
      <c r="CL23" s="86">
        <v>24151094.25361998</v>
      </c>
      <c r="CM23" s="87">
        <v>52.31019570192116</v>
      </c>
      <c r="CN23" s="84">
        <v>2903451.3515083734</v>
      </c>
      <c r="CO23" s="87">
        <v>19.204625799572533</v>
      </c>
      <c r="CP23" s="84">
        <v>27054545.605128355</v>
      </c>
      <c r="CQ23" s="88">
        <v>44.143659971655488</v>
      </c>
      <c r="CR23" s="177">
        <v>46578541.297904149</v>
      </c>
      <c r="CS23" s="178">
        <v>5202259.2162124757</v>
      </c>
      <c r="CT23" s="179">
        <v>51780800.514116623</v>
      </c>
      <c r="CU23" s="81"/>
      <c r="CV23" s="86">
        <v>93034649.198301136</v>
      </c>
      <c r="CW23" s="87">
        <v>144.10660722541829</v>
      </c>
      <c r="CX23" s="87">
        <v>10916058.487696696</v>
      </c>
      <c r="CY23" s="87">
        <v>126.83357525267465</v>
      </c>
      <c r="CZ23" s="84">
        <v>103950707.68599783</v>
      </c>
      <c r="DA23" s="88">
        <v>142.07476633472535</v>
      </c>
      <c r="DB23" s="86">
        <v>79568283.166310355</v>
      </c>
      <c r="DC23" s="87">
        <v>34.343274048713667</v>
      </c>
      <c r="DD23" s="84">
        <v>14599117.211958494</v>
      </c>
      <c r="DE23" s="87">
        <v>15.435799275909915</v>
      </c>
      <c r="DF23" s="84">
        <v>94167400.378268853</v>
      </c>
      <c r="DG23" s="88">
        <v>28.862261689973558</v>
      </c>
      <c r="DH23" s="224"/>
      <c r="DI23" s="237" t="s">
        <v>23</v>
      </c>
      <c r="DJ23" s="86">
        <v>103950707.68599783</v>
      </c>
      <c r="DK23" s="84">
        <v>94167400.378268853</v>
      </c>
      <c r="DL23" s="85">
        <v>198118108.06426668</v>
      </c>
      <c r="DM23"/>
    </row>
    <row r="24" spans="1:117" s="65" customFormat="1" ht="15.6">
      <c r="A24" s="73">
        <v>12</v>
      </c>
      <c r="B24" s="73" t="s">
        <v>24</v>
      </c>
      <c r="C24" s="82"/>
      <c r="D24" s="83">
        <v>12419800.809999999</v>
      </c>
      <c r="E24" s="87">
        <v>128.39259415091021</v>
      </c>
      <c r="F24" s="84">
        <v>0</v>
      </c>
      <c r="G24" s="87">
        <v>0</v>
      </c>
      <c r="H24" s="84">
        <v>12419800.809999999</v>
      </c>
      <c r="I24" s="88">
        <v>112.52775466381567</v>
      </c>
      <c r="J24" s="86">
        <v>7023.16</v>
      </c>
      <c r="K24" s="87">
        <v>3.0298229947239227E-2</v>
      </c>
      <c r="L24" s="84">
        <v>0</v>
      </c>
      <c r="M24" s="87">
        <v>0</v>
      </c>
      <c r="N24" s="84">
        <v>7023.16</v>
      </c>
      <c r="O24" s="88">
        <v>1.6978713631253854E-2</v>
      </c>
      <c r="P24" s="177">
        <v>12426823.969999999</v>
      </c>
      <c r="Q24" s="178">
        <v>0</v>
      </c>
      <c r="R24" s="179">
        <v>12426823.969999999</v>
      </c>
      <c r="S24" s="79"/>
      <c r="T24" s="83">
        <v>25733750.331318986</v>
      </c>
      <c r="U24" s="87">
        <v>139.92349823731323</v>
      </c>
      <c r="V24" s="84">
        <v>460392.2380936697</v>
      </c>
      <c r="W24" s="87">
        <v>19.950263816512965</v>
      </c>
      <c r="X24" s="84">
        <v>26194142.569412656</v>
      </c>
      <c r="Y24" s="88">
        <v>126.54786496648464</v>
      </c>
      <c r="Z24" s="86">
        <v>38332.335169239108</v>
      </c>
      <c r="AA24" s="87">
        <v>4.773052284866388E-2</v>
      </c>
      <c r="AB24" s="84">
        <v>0</v>
      </c>
      <c r="AC24" s="87">
        <v>0</v>
      </c>
      <c r="AD24" s="84">
        <v>38332.335169239108</v>
      </c>
      <c r="AE24" s="88">
        <v>3.6947398869996179E-2</v>
      </c>
      <c r="AF24" s="177">
        <v>25772082.666488227</v>
      </c>
      <c r="AG24" s="178">
        <v>460392.2380936697</v>
      </c>
      <c r="AH24" s="179">
        <v>26232474.904581897</v>
      </c>
      <c r="AI24" s="81"/>
      <c r="AJ24" s="83">
        <v>4592520.4292825637</v>
      </c>
      <c r="AK24" s="87">
        <v>76.10440681552015</v>
      </c>
      <c r="AL24" s="84">
        <v>128197.61354394088</v>
      </c>
      <c r="AM24" s="87">
        <v>14.765908033165271</v>
      </c>
      <c r="AN24" s="84">
        <v>4720718.0428265044</v>
      </c>
      <c r="AO24" s="88">
        <v>68.389442433055251</v>
      </c>
      <c r="AP24" s="86">
        <v>0</v>
      </c>
      <c r="AQ24" s="87">
        <v>0</v>
      </c>
      <c r="AR24" s="84">
        <v>0</v>
      </c>
      <c r="AS24" s="87">
        <v>0</v>
      </c>
      <c r="AT24" s="84">
        <v>0</v>
      </c>
      <c r="AU24" s="88">
        <v>0</v>
      </c>
      <c r="AV24" s="177">
        <v>4592520.4292825637</v>
      </c>
      <c r="AW24" s="178">
        <v>128197.61354394088</v>
      </c>
      <c r="AX24" s="179">
        <v>4720718.0428265044</v>
      </c>
      <c r="AY24" s="81"/>
      <c r="AZ24" s="83">
        <v>13726096.074754419</v>
      </c>
      <c r="BA24" s="87">
        <v>128.68778079123229</v>
      </c>
      <c r="BB24" s="84">
        <v>344679.65908302594</v>
      </c>
      <c r="BC24" s="87">
        <v>23.372866283517052</v>
      </c>
      <c r="BD24" s="84">
        <v>14070775.733837444</v>
      </c>
      <c r="BE24" s="88">
        <v>115.89565628443891</v>
      </c>
      <c r="BF24" s="86">
        <v>25582.272939762137</v>
      </c>
      <c r="BG24" s="87">
        <v>5.1434577410931666E-2</v>
      </c>
      <c r="BH24" s="84">
        <v>0</v>
      </c>
      <c r="BI24" s="87">
        <v>0</v>
      </c>
      <c r="BJ24" s="84">
        <v>25582.272939762137</v>
      </c>
      <c r="BK24" s="88">
        <v>3.7780612705980023E-2</v>
      </c>
      <c r="BL24" s="177">
        <v>13751678.347694181</v>
      </c>
      <c r="BM24" s="178">
        <v>344679.65908302594</v>
      </c>
      <c r="BN24" s="179">
        <v>14096358.006777206</v>
      </c>
      <c r="BO24" s="81"/>
      <c r="BP24" s="83">
        <v>6651470.1946256552</v>
      </c>
      <c r="BQ24" s="87">
        <v>90.455580414584674</v>
      </c>
      <c r="BR24" s="84">
        <v>61542.701647152629</v>
      </c>
      <c r="BS24" s="87">
        <v>6.4060270268713051</v>
      </c>
      <c r="BT24" s="84">
        <v>6713012.8962728074</v>
      </c>
      <c r="BU24" s="88">
        <v>80.743479628010675</v>
      </c>
      <c r="BV24" s="86">
        <v>0</v>
      </c>
      <c r="BW24" s="87">
        <v>0</v>
      </c>
      <c r="BX24" s="84">
        <v>0</v>
      </c>
      <c r="BY24" s="87">
        <v>0</v>
      </c>
      <c r="BZ24" s="84">
        <v>0</v>
      </c>
      <c r="CA24" s="88">
        <v>0</v>
      </c>
      <c r="CB24" s="177">
        <v>6651470.1946256552</v>
      </c>
      <c r="CC24" s="178">
        <v>61542.701647152629</v>
      </c>
      <c r="CD24" s="179">
        <v>6713012.8962728074</v>
      </c>
      <c r="CE24" s="81"/>
      <c r="CF24" s="83">
        <v>19866539.737393569</v>
      </c>
      <c r="CG24" s="87">
        <v>159.68603598901672</v>
      </c>
      <c r="CH24" s="84">
        <v>3346.8911348346237</v>
      </c>
      <c r="CI24" s="87">
        <v>0.20514196352035696</v>
      </c>
      <c r="CJ24" s="84">
        <v>19869886.628528405</v>
      </c>
      <c r="CK24" s="88">
        <v>141.19656513432869</v>
      </c>
      <c r="CL24" s="86">
        <v>0</v>
      </c>
      <c r="CM24" s="87">
        <v>0</v>
      </c>
      <c r="CN24" s="84">
        <v>0</v>
      </c>
      <c r="CO24" s="87">
        <v>0</v>
      </c>
      <c r="CP24" s="84">
        <v>0</v>
      </c>
      <c r="CQ24" s="88">
        <v>0</v>
      </c>
      <c r="CR24" s="177">
        <v>19866539.737393569</v>
      </c>
      <c r="CS24" s="178">
        <v>3346.8911348346237</v>
      </c>
      <c r="CT24" s="179">
        <v>19869886.628528405</v>
      </c>
      <c r="CU24" s="81"/>
      <c r="CV24" s="86">
        <v>82990177.577375188</v>
      </c>
      <c r="CW24" s="87">
        <v>128.54815949506377</v>
      </c>
      <c r="CX24" s="87">
        <v>998159.10350262374</v>
      </c>
      <c r="CY24" s="87">
        <v>11.597600719245971</v>
      </c>
      <c r="CZ24" s="84">
        <v>83988336.680877805</v>
      </c>
      <c r="DA24" s="88">
        <v>114.79116953029924</v>
      </c>
      <c r="DB24" s="86">
        <v>70937.768109001248</v>
      </c>
      <c r="DC24" s="87">
        <v>3.0618169874036514E-2</v>
      </c>
      <c r="DD24" s="84">
        <v>0</v>
      </c>
      <c r="DE24" s="87">
        <v>0</v>
      </c>
      <c r="DF24" s="84">
        <v>70937.768109001248</v>
      </c>
      <c r="DG24" s="88">
        <v>2.1742390876674789E-2</v>
      </c>
      <c r="DH24" s="224"/>
      <c r="DI24" s="237" t="s">
        <v>24</v>
      </c>
      <c r="DJ24" s="86">
        <v>83988336.680877805</v>
      </c>
      <c r="DK24" s="84">
        <v>70937.768109001248</v>
      </c>
      <c r="DL24" s="85">
        <v>84059274.448986813</v>
      </c>
      <c r="DM24"/>
    </row>
    <row r="25" spans="1:117" s="65" customFormat="1" ht="15.6">
      <c r="A25" s="73">
        <v>13</v>
      </c>
      <c r="B25" s="73" t="s">
        <v>25</v>
      </c>
      <c r="C25" s="82"/>
      <c r="D25" s="83">
        <v>1644845.6799999429</v>
      </c>
      <c r="E25" s="87">
        <v>17.003976719422976</v>
      </c>
      <c r="F25" s="84">
        <v>0</v>
      </c>
      <c r="G25" s="87">
        <v>0</v>
      </c>
      <c r="H25" s="84">
        <v>1644845.6799999429</v>
      </c>
      <c r="I25" s="88">
        <v>14.902879198339626</v>
      </c>
      <c r="J25" s="86">
        <v>0</v>
      </c>
      <c r="K25" s="87">
        <v>0</v>
      </c>
      <c r="L25" s="84">
        <v>0</v>
      </c>
      <c r="M25" s="87">
        <v>0</v>
      </c>
      <c r="N25" s="84">
        <v>0</v>
      </c>
      <c r="O25" s="88">
        <v>0</v>
      </c>
      <c r="P25" s="177">
        <v>1644845.6799999429</v>
      </c>
      <c r="Q25" s="178">
        <v>0</v>
      </c>
      <c r="R25" s="179">
        <v>1644845.6799999429</v>
      </c>
      <c r="S25" s="79"/>
      <c r="T25" s="83">
        <v>5341335.7504735161</v>
      </c>
      <c r="U25" s="87">
        <v>29.042730804638694</v>
      </c>
      <c r="V25" s="84">
        <v>161783.13188090103</v>
      </c>
      <c r="W25" s="87">
        <v>7.0105790129090018</v>
      </c>
      <c r="X25" s="84">
        <v>5503118.8823544169</v>
      </c>
      <c r="Y25" s="88">
        <v>26.586399740830075</v>
      </c>
      <c r="Z25" s="86">
        <v>3907.0895308713198</v>
      </c>
      <c r="AA25" s="87">
        <v>4.8650160576358837E-3</v>
      </c>
      <c r="AB25" s="84">
        <v>160.69998381369169</v>
      </c>
      <c r="AC25" s="87">
        <v>6.8562401098061607E-4</v>
      </c>
      <c r="AD25" s="84">
        <v>4067.7895146850115</v>
      </c>
      <c r="AE25" s="88">
        <v>3.9208214436897452E-3</v>
      </c>
      <c r="AF25" s="177">
        <v>5345242.8400043873</v>
      </c>
      <c r="AG25" s="178">
        <v>161943.83186471471</v>
      </c>
      <c r="AH25" s="179">
        <v>5507186.6718691019</v>
      </c>
      <c r="AI25" s="81"/>
      <c r="AJ25" s="83">
        <v>694413.6439061173</v>
      </c>
      <c r="AK25" s="87">
        <v>11.507393220749313</v>
      </c>
      <c r="AL25" s="84">
        <v>16012.645715318537</v>
      </c>
      <c r="AM25" s="87">
        <v>1.8443498865835679</v>
      </c>
      <c r="AN25" s="84">
        <v>710426.2896214358</v>
      </c>
      <c r="AO25" s="88">
        <v>10.292005876272123</v>
      </c>
      <c r="AP25" s="86">
        <v>1790.4466954298878</v>
      </c>
      <c r="AQ25" s="87">
        <v>1.6748486421487789E-2</v>
      </c>
      <c r="AR25" s="84">
        <v>0</v>
      </c>
      <c r="AS25" s="87">
        <v>0</v>
      </c>
      <c r="AT25" s="84">
        <v>1790.4466954298878</v>
      </c>
      <c r="AU25" s="88">
        <v>8.9399410581944214E-3</v>
      </c>
      <c r="AV25" s="177">
        <v>696204.09060154716</v>
      </c>
      <c r="AW25" s="178">
        <v>16012.645715318537</v>
      </c>
      <c r="AX25" s="179">
        <v>712216.73631686566</v>
      </c>
      <c r="AY25" s="81"/>
      <c r="AZ25" s="83">
        <v>1912895.6922415716</v>
      </c>
      <c r="BA25" s="87">
        <v>17.934181735215649</v>
      </c>
      <c r="BB25" s="84">
        <v>28164.645465226116</v>
      </c>
      <c r="BC25" s="87">
        <v>1.9098559344426742</v>
      </c>
      <c r="BD25" s="84">
        <v>1941060.3377067978</v>
      </c>
      <c r="BE25" s="88">
        <v>15.987779635008918</v>
      </c>
      <c r="BF25" s="86">
        <v>0</v>
      </c>
      <c r="BG25" s="87">
        <v>0</v>
      </c>
      <c r="BH25" s="84">
        <v>0</v>
      </c>
      <c r="BI25" s="87">
        <v>0</v>
      </c>
      <c r="BJ25" s="84">
        <v>0</v>
      </c>
      <c r="BK25" s="88">
        <v>0</v>
      </c>
      <c r="BL25" s="177">
        <v>1912895.6922415716</v>
      </c>
      <c r="BM25" s="178">
        <v>28164.645465226116</v>
      </c>
      <c r="BN25" s="179">
        <v>1941060.3377067978</v>
      </c>
      <c r="BO25" s="81"/>
      <c r="BP25" s="83">
        <v>1778377.9189124038</v>
      </c>
      <c r="BQ25" s="87">
        <v>24.18475948094602</v>
      </c>
      <c r="BR25" s="84">
        <v>13985.761972516242</v>
      </c>
      <c r="BS25" s="87">
        <v>1.4557886928818822</v>
      </c>
      <c r="BT25" s="84">
        <v>1792363.6808849201</v>
      </c>
      <c r="BU25" s="88">
        <v>21.558379611317296</v>
      </c>
      <c r="BV25" s="86">
        <v>43795.906025206576</v>
      </c>
      <c r="BW25" s="87">
        <v>0.2027729056425519</v>
      </c>
      <c r="BX25" s="84">
        <v>0</v>
      </c>
      <c r="BY25" s="87">
        <v>0</v>
      </c>
      <c r="BZ25" s="84">
        <v>43795.906025206576</v>
      </c>
      <c r="CA25" s="88">
        <v>0.13633306362557379</v>
      </c>
      <c r="CB25" s="177">
        <v>1822173.8249376104</v>
      </c>
      <c r="CC25" s="178">
        <v>13985.761972516242</v>
      </c>
      <c r="CD25" s="179">
        <v>1836159.5869101267</v>
      </c>
      <c r="CE25" s="81"/>
      <c r="CF25" s="83">
        <v>5204.7351631069541</v>
      </c>
      <c r="CG25" s="87">
        <v>4.1835344129145198E-2</v>
      </c>
      <c r="CH25" s="84">
        <v>0</v>
      </c>
      <c r="CI25" s="87">
        <v>0</v>
      </c>
      <c r="CJ25" s="84">
        <v>5204.7351631069541</v>
      </c>
      <c r="CK25" s="88">
        <v>3.6985149498006423E-2</v>
      </c>
      <c r="CL25" s="86">
        <v>0</v>
      </c>
      <c r="CM25" s="87">
        <v>0</v>
      </c>
      <c r="CN25" s="84">
        <v>0</v>
      </c>
      <c r="CO25" s="87">
        <v>0</v>
      </c>
      <c r="CP25" s="84">
        <v>0</v>
      </c>
      <c r="CQ25" s="88">
        <v>0</v>
      </c>
      <c r="CR25" s="177">
        <v>5204.7351631069541</v>
      </c>
      <c r="CS25" s="178">
        <v>0</v>
      </c>
      <c r="CT25" s="179">
        <v>5204.7351631069541</v>
      </c>
      <c r="CU25" s="81"/>
      <c r="CV25" s="86">
        <v>11377073.420696659</v>
      </c>
      <c r="CW25" s="87">
        <v>17.622589701139194</v>
      </c>
      <c r="CX25" s="87">
        <v>219946.18503396193</v>
      </c>
      <c r="CY25" s="87">
        <v>2.5555525414677334</v>
      </c>
      <c r="CZ25" s="84">
        <v>11597019.605730621</v>
      </c>
      <c r="DA25" s="88">
        <v>15.850241786139804</v>
      </c>
      <c r="DB25" s="86">
        <v>49493.442251507782</v>
      </c>
      <c r="DC25" s="87">
        <v>2.1362366802673532E-2</v>
      </c>
      <c r="DD25" s="84">
        <v>160.69998381369169</v>
      </c>
      <c r="DE25" s="87">
        <v>1.6990977315794494E-4</v>
      </c>
      <c r="DF25" s="84">
        <v>49654.142235321473</v>
      </c>
      <c r="DG25" s="88">
        <v>1.5218970062146292E-2</v>
      </c>
      <c r="DH25" s="224"/>
      <c r="DI25" s="237" t="s">
        <v>25</v>
      </c>
      <c r="DJ25" s="86">
        <v>11597019.605730621</v>
      </c>
      <c r="DK25" s="84">
        <v>49654.142235321473</v>
      </c>
      <c r="DL25" s="85">
        <v>11646673.747965943</v>
      </c>
      <c r="DM25"/>
    </row>
    <row r="26" spans="1:117" s="65" customFormat="1" ht="15.6">
      <c r="A26" s="73">
        <v>14</v>
      </c>
      <c r="B26" s="73" t="s">
        <v>26</v>
      </c>
      <c r="C26" s="82"/>
      <c r="D26" s="83">
        <v>448978.72</v>
      </c>
      <c r="E26" s="87">
        <v>4.6414224721656518</v>
      </c>
      <c r="F26" s="84">
        <v>64964.5</v>
      </c>
      <c r="G26" s="87">
        <v>4.7634917143276141</v>
      </c>
      <c r="H26" s="84">
        <v>513943.22</v>
      </c>
      <c r="I26" s="88">
        <v>4.6565059662411317</v>
      </c>
      <c r="J26" s="86">
        <v>157659.37000000002</v>
      </c>
      <c r="K26" s="87">
        <v>0.68014965422927431</v>
      </c>
      <c r="L26" s="84">
        <v>291180.13</v>
      </c>
      <c r="M26" s="87">
        <v>1.6012633356063439</v>
      </c>
      <c r="N26" s="84">
        <v>448839.5</v>
      </c>
      <c r="O26" s="88">
        <v>1.0850838279200763</v>
      </c>
      <c r="P26" s="177">
        <v>606638.09</v>
      </c>
      <c r="Q26" s="178">
        <v>356144.63</v>
      </c>
      <c r="R26" s="179">
        <v>962782.71999999997</v>
      </c>
      <c r="S26" s="79"/>
      <c r="T26" s="83">
        <v>7472964.7833809154</v>
      </c>
      <c r="U26" s="87">
        <v>40.63315145411643</v>
      </c>
      <c r="V26" s="84">
        <v>666826.01047680865</v>
      </c>
      <c r="W26" s="87">
        <v>28.895697468336813</v>
      </c>
      <c r="X26" s="84">
        <v>8139790.7938577244</v>
      </c>
      <c r="Y26" s="88">
        <v>39.324560577118334</v>
      </c>
      <c r="Z26" s="86">
        <v>1271358.1961419976</v>
      </c>
      <c r="AA26" s="87">
        <v>1.5830653457942268</v>
      </c>
      <c r="AB26" s="84">
        <v>877395.23529261525</v>
      </c>
      <c r="AC26" s="87">
        <v>3.743393285801631</v>
      </c>
      <c r="AD26" s="84">
        <v>2148753.4314346127</v>
      </c>
      <c r="AE26" s="88">
        <v>2.0711195849137076</v>
      </c>
      <c r="AF26" s="177">
        <v>8744322.9795229137</v>
      </c>
      <c r="AG26" s="178">
        <v>1544221.2457694239</v>
      </c>
      <c r="AH26" s="179">
        <v>10288544.225292338</v>
      </c>
      <c r="AI26" s="81"/>
      <c r="AJ26" s="83">
        <v>899124.74963790399</v>
      </c>
      <c r="AK26" s="87">
        <v>14.899738994745281</v>
      </c>
      <c r="AL26" s="84">
        <v>143487.14240351677</v>
      </c>
      <c r="AM26" s="87">
        <v>16.526968717290575</v>
      </c>
      <c r="AN26" s="84">
        <v>1042611.8920414208</v>
      </c>
      <c r="AO26" s="88">
        <v>15.104406855888577</v>
      </c>
      <c r="AP26" s="86">
        <v>221151.37268324607</v>
      </c>
      <c r="AQ26" s="87">
        <v>2.0687299833796007</v>
      </c>
      <c r="AR26" s="84">
        <v>372331.61556429684</v>
      </c>
      <c r="AS26" s="87">
        <v>3.9875725912661779</v>
      </c>
      <c r="AT26" s="84">
        <v>593482.98824754287</v>
      </c>
      <c r="AU26" s="88">
        <v>2.9633403482588583</v>
      </c>
      <c r="AV26" s="177">
        <v>1120276.12232115</v>
      </c>
      <c r="AW26" s="178">
        <v>515818.75796781364</v>
      </c>
      <c r="AX26" s="179">
        <v>1636094.8802889637</v>
      </c>
      <c r="AY26" s="81"/>
      <c r="AZ26" s="83">
        <v>5424001.6286532069</v>
      </c>
      <c r="BA26" s="87">
        <v>50.852240054126185</v>
      </c>
      <c r="BB26" s="84">
        <v>557848.15630580904</v>
      </c>
      <c r="BC26" s="87">
        <v>37.827907798590154</v>
      </c>
      <c r="BD26" s="84">
        <v>5981849.7849590164</v>
      </c>
      <c r="BE26" s="88">
        <v>49.270233549069808</v>
      </c>
      <c r="BF26" s="86">
        <v>1714406.7142614233</v>
      </c>
      <c r="BG26" s="87">
        <v>3.4469097044713211</v>
      </c>
      <c r="BH26" s="84">
        <v>1171986.0907114276</v>
      </c>
      <c r="BI26" s="87">
        <v>6.5200169717801613</v>
      </c>
      <c r="BJ26" s="84">
        <v>2886392.8049728507</v>
      </c>
      <c r="BK26" s="88">
        <v>4.2627052310317719</v>
      </c>
      <c r="BL26" s="177">
        <v>7138408.3429146297</v>
      </c>
      <c r="BM26" s="178">
        <v>1729834.2470172367</v>
      </c>
      <c r="BN26" s="179">
        <v>8868242.5899318662</v>
      </c>
      <c r="BO26" s="81"/>
      <c r="BP26" s="83">
        <v>1200214.9414123194</v>
      </c>
      <c r="BQ26" s="87">
        <v>16.322126683425392</v>
      </c>
      <c r="BR26" s="84">
        <v>98951.482863288489</v>
      </c>
      <c r="BS26" s="87">
        <v>10.299935761766264</v>
      </c>
      <c r="BT26" s="84">
        <v>1299166.4242756078</v>
      </c>
      <c r="BU26" s="88">
        <v>15.62624999128708</v>
      </c>
      <c r="BV26" s="86">
        <v>379796.44875591435</v>
      </c>
      <c r="BW26" s="87">
        <v>1.7584390062083679</v>
      </c>
      <c r="BX26" s="84">
        <v>527358.42298520822</v>
      </c>
      <c r="BY26" s="87">
        <v>5.010198114949203</v>
      </c>
      <c r="BZ26" s="84">
        <v>907154.87174112257</v>
      </c>
      <c r="CA26" s="88">
        <v>2.8238987172945089</v>
      </c>
      <c r="CB26" s="177">
        <v>1580011.3901682338</v>
      </c>
      <c r="CC26" s="178">
        <v>626309.90584849671</v>
      </c>
      <c r="CD26" s="179">
        <v>2206321.2960167304</v>
      </c>
      <c r="CE26" s="81"/>
      <c r="CF26" s="83">
        <v>3425473.1383820851</v>
      </c>
      <c r="CG26" s="87">
        <v>27.533744380532795</v>
      </c>
      <c r="CH26" s="84">
        <v>182481.59617002882</v>
      </c>
      <c r="CI26" s="87">
        <v>11.184897098990428</v>
      </c>
      <c r="CJ26" s="84">
        <v>3607954.7345521138</v>
      </c>
      <c r="CK26" s="88">
        <v>25.638335296159983</v>
      </c>
      <c r="CL26" s="86">
        <v>1080015.4330959886</v>
      </c>
      <c r="CM26" s="87">
        <v>2.3392653795750147</v>
      </c>
      <c r="CN26" s="84">
        <v>516586.45562430558</v>
      </c>
      <c r="CO26" s="87">
        <v>3.4169160672309129</v>
      </c>
      <c r="CP26" s="84">
        <v>1596601.8887202942</v>
      </c>
      <c r="CQ26" s="88">
        <v>2.6051020007673573</v>
      </c>
      <c r="CR26" s="177">
        <v>4505488.5714780735</v>
      </c>
      <c r="CS26" s="178">
        <v>699068.05179433443</v>
      </c>
      <c r="CT26" s="179">
        <v>5204556.6232724078</v>
      </c>
      <c r="CU26" s="81"/>
      <c r="CV26" s="86">
        <v>18870757.961466428</v>
      </c>
      <c r="CW26" s="87">
        <v>29.229979679964604</v>
      </c>
      <c r="CX26" s="87">
        <v>1714558.8882194518</v>
      </c>
      <c r="CY26" s="87">
        <v>19.921442709309737</v>
      </c>
      <c r="CZ26" s="84">
        <v>20585316.849685881</v>
      </c>
      <c r="DA26" s="88">
        <v>28.135008856119192</v>
      </c>
      <c r="DB26" s="86">
        <v>4824387.5349385701</v>
      </c>
      <c r="DC26" s="87">
        <v>2.0823028553134035</v>
      </c>
      <c r="DD26" s="84">
        <v>3756837.9501778539</v>
      </c>
      <c r="DE26" s="87">
        <v>3.9721440460499453</v>
      </c>
      <c r="DF26" s="84">
        <v>8581225.485116424</v>
      </c>
      <c r="DG26" s="88">
        <v>2.6301413714002932</v>
      </c>
      <c r="DH26" s="224"/>
      <c r="DI26" s="237" t="s">
        <v>26</v>
      </c>
      <c r="DJ26" s="86">
        <v>20585316.849685881</v>
      </c>
      <c r="DK26" s="84">
        <v>8581225.485116424</v>
      </c>
      <c r="DL26" s="85">
        <v>29166542.334802307</v>
      </c>
      <c r="DM26"/>
    </row>
    <row r="27" spans="1:117" s="65" customFormat="1" ht="15.6">
      <c r="A27" s="73">
        <v>15</v>
      </c>
      <c r="B27" s="73" t="s">
        <v>27</v>
      </c>
      <c r="C27" s="82"/>
      <c r="D27" s="83">
        <v>157349.09999999998</v>
      </c>
      <c r="E27" s="87">
        <v>1.6266331034910524</v>
      </c>
      <c r="F27" s="84">
        <v>0</v>
      </c>
      <c r="G27" s="87">
        <v>0</v>
      </c>
      <c r="H27" s="84">
        <v>157349.09999999998</v>
      </c>
      <c r="I27" s="88">
        <v>1.4256380752190339</v>
      </c>
      <c r="J27" s="86">
        <v>676931.12</v>
      </c>
      <c r="K27" s="87">
        <v>2.9203114740661169</v>
      </c>
      <c r="L27" s="84">
        <v>0</v>
      </c>
      <c r="M27" s="87">
        <v>0</v>
      </c>
      <c r="N27" s="84">
        <v>676931.12</v>
      </c>
      <c r="O27" s="88">
        <v>1.636502604890667</v>
      </c>
      <c r="P27" s="177">
        <v>834280.22</v>
      </c>
      <c r="Q27" s="178">
        <v>0</v>
      </c>
      <c r="R27" s="179">
        <v>834280.22</v>
      </c>
      <c r="S27" s="79"/>
      <c r="T27" s="83">
        <v>404089.85091258073</v>
      </c>
      <c r="U27" s="87">
        <v>2.1971793778176676</v>
      </c>
      <c r="V27" s="84">
        <v>0</v>
      </c>
      <c r="W27" s="87">
        <v>0</v>
      </c>
      <c r="X27" s="84">
        <v>404089.85091258073</v>
      </c>
      <c r="Y27" s="88">
        <v>1.9522191937416336</v>
      </c>
      <c r="Z27" s="86">
        <v>1228570.5212751029</v>
      </c>
      <c r="AA27" s="87">
        <v>1.5297871386654733</v>
      </c>
      <c r="AB27" s="84">
        <v>-1593.9383984826834</v>
      </c>
      <c r="AC27" s="87">
        <v>-6.8005136782758428E-3</v>
      </c>
      <c r="AD27" s="84">
        <v>1226976.5828766201</v>
      </c>
      <c r="AE27" s="88">
        <v>1.1826462700886184</v>
      </c>
      <c r="AF27" s="177">
        <v>1632660.3721876836</v>
      </c>
      <c r="AG27" s="178">
        <v>-1593.9383984826834</v>
      </c>
      <c r="AH27" s="179">
        <v>1631066.4337892008</v>
      </c>
      <c r="AI27" s="81"/>
      <c r="AJ27" s="83">
        <v>51810.5538205333</v>
      </c>
      <c r="AK27" s="87">
        <v>0.85857243881901235</v>
      </c>
      <c r="AL27" s="84">
        <v>0</v>
      </c>
      <c r="AM27" s="87">
        <v>0</v>
      </c>
      <c r="AN27" s="84">
        <v>51810.5538205333</v>
      </c>
      <c r="AO27" s="88">
        <v>0.75058388486437622</v>
      </c>
      <c r="AP27" s="86">
        <v>454398.96174635936</v>
      </c>
      <c r="AQ27" s="87">
        <v>4.2506123528686031</v>
      </c>
      <c r="AR27" s="84">
        <v>0</v>
      </c>
      <c r="AS27" s="87">
        <v>0</v>
      </c>
      <c r="AT27" s="84">
        <v>454398.96174635936</v>
      </c>
      <c r="AU27" s="88">
        <v>2.2688751054617868</v>
      </c>
      <c r="AV27" s="177">
        <v>506209.51556689269</v>
      </c>
      <c r="AW27" s="178">
        <v>0</v>
      </c>
      <c r="AX27" s="179">
        <v>506209.51556689269</v>
      </c>
      <c r="AY27" s="81"/>
      <c r="AZ27" s="83">
        <v>286095.43171844195</v>
      </c>
      <c r="BA27" s="87">
        <v>2.6822620213238264</v>
      </c>
      <c r="BB27" s="84">
        <v>0</v>
      </c>
      <c r="BC27" s="87">
        <v>0</v>
      </c>
      <c r="BD27" s="84">
        <v>286095.43171844195</v>
      </c>
      <c r="BE27" s="88">
        <v>2.3564598317953527</v>
      </c>
      <c r="BF27" s="86">
        <v>1286222.4938366744</v>
      </c>
      <c r="BG27" s="87">
        <v>2.5860216010790134</v>
      </c>
      <c r="BH27" s="84">
        <v>93.432751028128223</v>
      </c>
      <c r="BI27" s="87">
        <v>5.1978699000916942E-4</v>
      </c>
      <c r="BJ27" s="84">
        <v>1286315.9265877025</v>
      </c>
      <c r="BK27" s="88">
        <v>1.8996671622719261</v>
      </c>
      <c r="BL27" s="177">
        <v>1572317.9255551163</v>
      </c>
      <c r="BM27" s="178">
        <v>93.432751028128223</v>
      </c>
      <c r="BN27" s="179">
        <v>1572411.3583061444</v>
      </c>
      <c r="BO27" s="81"/>
      <c r="BP27" s="83">
        <v>118813.11730174716</v>
      </c>
      <c r="BQ27" s="87">
        <v>1.6157795452619526</v>
      </c>
      <c r="BR27" s="84">
        <v>5109.2454931139891</v>
      </c>
      <c r="BS27" s="87">
        <v>0.5318252829305703</v>
      </c>
      <c r="BT27" s="84">
        <v>123922.36279486115</v>
      </c>
      <c r="BU27" s="88">
        <v>1.4905263747277022</v>
      </c>
      <c r="BV27" s="86">
        <v>77728.743220534816</v>
      </c>
      <c r="BW27" s="87">
        <v>0.35988028437407604</v>
      </c>
      <c r="BX27" s="84">
        <v>24589.753535218486</v>
      </c>
      <c r="BY27" s="87">
        <v>0.23361632513959629</v>
      </c>
      <c r="BZ27" s="84">
        <v>102318.49675575329</v>
      </c>
      <c r="CA27" s="88">
        <v>0.31850908896020225</v>
      </c>
      <c r="CB27" s="177">
        <v>196541.86052228196</v>
      </c>
      <c r="CC27" s="178">
        <v>29698.999028332473</v>
      </c>
      <c r="CD27" s="179">
        <v>226240.85955061443</v>
      </c>
      <c r="CE27" s="81"/>
      <c r="CF27" s="83">
        <v>180184.73348345057</v>
      </c>
      <c r="CG27" s="87">
        <v>1.4483139095205415</v>
      </c>
      <c r="CH27" s="84">
        <v>0</v>
      </c>
      <c r="CI27" s="87">
        <v>0</v>
      </c>
      <c r="CJ27" s="84">
        <v>180184.73348345057</v>
      </c>
      <c r="CK27" s="88">
        <v>1.2804031514190839</v>
      </c>
      <c r="CL27" s="86">
        <v>1334578.9923936743</v>
      </c>
      <c r="CM27" s="87">
        <v>2.8906387238053117</v>
      </c>
      <c r="CN27" s="84">
        <v>155.61460465274189</v>
      </c>
      <c r="CO27" s="87">
        <v>1.0292992337384125E-3</v>
      </c>
      <c r="CP27" s="84">
        <v>1334734.606998327</v>
      </c>
      <c r="CQ27" s="88">
        <v>2.1778251796831767</v>
      </c>
      <c r="CR27" s="177">
        <v>1514763.7258771248</v>
      </c>
      <c r="CS27" s="178">
        <v>155.61460465274189</v>
      </c>
      <c r="CT27" s="179">
        <v>1514919.3404817774</v>
      </c>
      <c r="CU27" s="81"/>
      <c r="CV27" s="86">
        <v>1198342.7872367536</v>
      </c>
      <c r="CW27" s="87">
        <v>1.8561806257113638</v>
      </c>
      <c r="CX27" s="87">
        <v>5109.2454931139891</v>
      </c>
      <c r="CY27" s="87">
        <v>5.9364272687402568E-2</v>
      </c>
      <c r="CZ27" s="84">
        <v>1203452.0327298676</v>
      </c>
      <c r="DA27" s="88">
        <v>1.6448196472276373</v>
      </c>
      <c r="DB27" s="86">
        <v>5058430.8324723449</v>
      </c>
      <c r="DC27" s="87">
        <v>2.1833206577167403</v>
      </c>
      <c r="DD27" s="84">
        <v>23244.862492416672</v>
      </c>
      <c r="DE27" s="87">
        <v>2.4577036160458147E-2</v>
      </c>
      <c r="DF27" s="84">
        <v>5081675.6949647618</v>
      </c>
      <c r="DG27" s="88">
        <v>1.5575310897665828</v>
      </c>
      <c r="DH27" s="224"/>
      <c r="DI27" s="237" t="s">
        <v>27</v>
      </c>
      <c r="DJ27" s="86">
        <v>1203452.0327298676</v>
      </c>
      <c r="DK27" s="84">
        <v>5081675.6949647618</v>
      </c>
      <c r="DL27" s="85">
        <v>6285127.7276946297</v>
      </c>
      <c r="DM27"/>
    </row>
    <row r="28" spans="1:117" s="65" customFormat="1" ht="15.6">
      <c r="A28" s="73">
        <v>16</v>
      </c>
      <c r="B28" s="73" t="s">
        <v>28</v>
      </c>
      <c r="C28" s="82"/>
      <c r="D28" s="83">
        <v>119173.54</v>
      </c>
      <c r="E28" s="87">
        <v>1.2319843279956166</v>
      </c>
      <c r="F28" s="84">
        <v>20732.29</v>
      </c>
      <c r="G28" s="87">
        <v>1.5201855110720048</v>
      </c>
      <c r="H28" s="84">
        <v>139905.82999999999</v>
      </c>
      <c r="I28" s="88">
        <v>1.2675959264661911</v>
      </c>
      <c r="J28" s="86">
        <v>50455.45</v>
      </c>
      <c r="K28" s="87">
        <v>0.21766709375714513</v>
      </c>
      <c r="L28" s="84">
        <v>95740.560000000012</v>
      </c>
      <c r="M28" s="87">
        <v>0.52649831723895213</v>
      </c>
      <c r="N28" s="84">
        <v>146196.01</v>
      </c>
      <c r="O28" s="88">
        <v>0.35343352391543476</v>
      </c>
      <c r="P28" s="177">
        <v>169628.99</v>
      </c>
      <c r="Q28" s="178">
        <v>116472.85</v>
      </c>
      <c r="R28" s="179">
        <v>286101.83999999997</v>
      </c>
      <c r="S28" s="79"/>
      <c r="T28" s="83">
        <v>199112.70659662035</v>
      </c>
      <c r="U28" s="87">
        <v>1.0826461783376942</v>
      </c>
      <c r="V28" s="84">
        <v>112178.38765686894</v>
      </c>
      <c r="W28" s="87">
        <v>4.8610472616401159</v>
      </c>
      <c r="X28" s="84">
        <v>311291.09425348928</v>
      </c>
      <c r="Y28" s="88">
        <v>1.5038943632711208</v>
      </c>
      <c r="Z28" s="86">
        <v>634425.2977364558</v>
      </c>
      <c r="AA28" s="87">
        <v>0.78997147018792935</v>
      </c>
      <c r="AB28" s="84">
        <v>443324.71012693626</v>
      </c>
      <c r="AC28" s="87">
        <v>1.8914380618509556</v>
      </c>
      <c r="AD28" s="84">
        <v>1077750.0078633921</v>
      </c>
      <c r="AE28" s="88">
        <v>1.0388112085231118</v>
      </c>
      <c r="AF28" s="177">
        <v>833538.00433307618</v>
      </c>
      <c r="AG28" s="178">
        <v>555503.09778380522</v>
      </c>
      <c r="AH28" s="179">
        <v>1389041.1021168814</v>
      </c>
      <c r="AI28" s="81"/>
      <c r="AJ28" s="83">
        <v>71558.622381368492</v>
      </c>
      <c r="AK28" s="87">
        <v>1.1858252113906453</v>
      </c>
      <c r="AL28" s="84">
        <v>57809.654996114899</v>
      </c>
      <c r="AM28" s="87">
        <v>6.6585642704578323</v>
      </c>
      <c r="AN28" s="84">
        <v>129368.27737748339</v>
      </c>
      <c r="AO28" s="88">
        <v>1.8741692001315919</v>
      </c>
      <c r="AP28" s="86">
        <v>140702.23958314565</v>
      </c>
      <c r="AQ28" s="87">
        <v>1.3161796746847174</v>
      </c>
      <c r="AR28" s="84">
        <v>189191.37575368339</v>
      </c>
      <c r="AS28" s="87">
        <v>2.0261893240410331</v>
      </c>
      <c r="AT28" s="84">
        <v>329893.61533682904</v>
      </c>
      <c r="AU28" s="88">
        <v>1.6472031723222023</v>
      </c>
      <c r="AV28" s="177">
        <v>212260.86196451413</v>
      </c>
      <c r="AW28" s="178">
        <v>247001.03074979829</v>
      </c>
      <c r="AX28" s="179">
        <v>459261.89271431242</v>
      </c>
      <c r="AY28" s="81"/>
      <c r="AZ28" s="83">
        <v>43877.802280457989</v>
      </c>
      <c r="BA28" s="87">
        <v>0.41137239392152769</v>
      </c>
      <c r="BB28" s="84">
        <v>19248.395245039908</v>
      </c>
      <c r="BC28" s="87">
        <v>1.3052414216477866</v>
      </c>
      <c r="BD28" s="84">
        <v>63126.197525497897</v>
      </c>
      <c r="BE28" s="88">
        <v>0.51994660631005851</v>
      </c>
      <c r="BF28" s="86">
        <v>153025.84456995432</v>
      </c>
      <c r="BG28" s="87">
        <v>0.30766694057794286</v>
      </c>
      <c r="BH28" s="84">
        <v>90814.766359341826</v>
      </c>
      <c r="BI28" s="87">
        <v>0.50522256419590228</v>
      </c>
      <c r="BJ28" s="84">
        <v>243840.61092929615</v>
      </c>
      <c r="BK28" s="88">
        <v>0.36011060100881542</v>
      </c>
      <c r="BL28" s="177">
        <v>196903.6468504123</v>
      </c>
      <c r="BM28" s="178">
        <v>110063.16160438173</v>
      </c>
      <c r="BN28" s="179">
        <v>306966.80845479405</v>
      </c>
      <c r="BO28" s="81"/>
      <c r="BP28" s="83">
        <v>28950.456576173397</v>
      </c>
      <c r="BQ28" s="87">
        <v>0.39370699653452734</v>
      </c>
      <c r="BR28" s="84">
        <v>10411.171712722</v>
      </c>
      <c r="BS28" s="87">
        <v>1.0837068504967211</v>
      </c>
      <c r="BT28" s="84">
        <v>39361.628288895401</v>
      </c>
      <c r="BU28" s="88">
        <v>0.4734379154305437</v>
      </c>
      <c r="BV28" s="86">
        <v>120760.47012641205</v>
      </c>
      <c r="BW28" s="87">
        <v>0.55911507802121463</v>
      </c>
      <c r="BX28" s="84">
        <v>82033.142465199286</v>
      </c>
      <c r="BY28" s="87">
        <v>0.77936044600548449</v>
      </c>
      <c r="BZ28" s="84">
        <v>202793.61259161134</v>
      </c>
      <c r="CA28" s="88">
        <v>0.63127988429785442</v>
      </c>
      <c r="CB28" s="177">
        <v>149710.92670258545</v>
      </c>
      <c r="CC28" s="178">
        <v>92444.314177921289</v>
      </c>
      <c r="CD28" s="179">
        <v>242155.24088050675</v>
      </c>
      <c r="CE28" s="81"/>
      <c r="CF28" s="83">
        <v>193993.31098205163</v>
      </c>
      <c r="CG28" s="87">
        <v>1.5593064141311119</v>
      </c>
      <c r="CH28" s="84">
        <v>61685.013953002126</v>
      </c>
      <c r="CI28" s="87">
        <v>3.7808773492492875</v>
      </c>
      <c r="CJ28" s="84">
        <v>255678.32493505377</v>
      </c>
      <c r="CK28" s="88">
        <v>1.8168649844381153</v>
      </c>
      <c r="CL28" s="86">
        <v>947268.14835151564</v>
      </c>
      <c r="CM28" s="87">
        <v>2.0517406665760913</v>
      </c>
      <c r="CN28" s="84">
        <v>329301.65747374686</v>
      </c>
      <c r="CO28" s="87">
        <v>2.1781371000677772</v>
      </c>
      <c r="CP28" s="84">
        <v>1276569.8058252626</v>
      </c>
      <c r="CQ28" s="88">
        <v>2.0829203439939019</v>
      </c>
      <c r="CR28" s="177">
        <v>1141261.4593335672</v>
      </c>
      <c r="CS28" s="178">
        <v>390986.67142674897</v>
      </c>
      <c r="CT28" s="179">
        <v>1532248.1307603163</v>
      </c>
      <c r="CU28" s="81"/>
      <c r="CV28" s="86">
        <v>656666.43881667184</v>
      </c>
      <c r="CW28" s="87">
        <v>1.0171476260953782</v>
      </c>
      <c r="CX28" s="87">
        <v>282064.91356374783</v>
      </c>
      <c r="CY28" s="87">
        <v>3.2773094318749312</v>
      </c>
      <c r="CZ28" s="84">
        <v>938731.35238041962</v>
      </c>
      <c r="DA28" s="88">
        <v>1.2830123094822741</v>
      </c>
      <c r="DB28" s="86">
        <v>2046637.4503674835</v>
      </c>
      <c r="DC28" s="87">
        <v>0.8833699564613896</v>
      </c>
      <c r="DD28" s="84">
        <v>1230406.2121789076</v>
      </c>
      <c r="DE28" s="87">
        <v>1.3009213532082051</v>
      </c>
      <c r="DF28" s="84">
        <v>3277043.6625463911</v>
      </c>
      <c r="DG28" s="88">
        <v>1.0044122634579002</v>
      </c>
      <c r="DH28" s="224"/>
      <c r="DI28" s="237" t="s">
        <v>28</v>
      </c>
      <c r="DJ28" s="86">
        <v>938731.35238041962</v>
      </c>
      <c r="DK28" s="84">
        <v>3277043.6625463911</v>
      </c>
      <c r="DL28" s="85">
        <v>4215775.0149268107</v>
      </c>
      <c r="DM28"/>
    </row>
    <row r="29" spans="1:117" s="65" customFormat="1" ht="15.6">
      <c r="A29" s="73">
        <v>17</v>
      </c>
      <c r="B29" s="73" t="s">
        <v>29</v>
      </c>
      <c r="C29" s="82"/>
      <c r="D29" s="83">
        <v>147187.76</v>
      </c>
      <c r="E29" s="87">
        <v>1.5215878759058441</v>
      </c>
      <c r="F29" s="84">
        <v>56158.409999999989</v>
      </c>
      <c r="G29" s="87">
        <v>4.1177892652881649</v>
      </c>
      <c r="H29" s="84">
        <v>203346.16999999998</v>
      </c>
      <c r="I29" s="88">
        <v>1.8423876742985021</v>
      </c>
      <c r="J29" s="86">
        <v>18063.650000000001</v>
      </c>
      <c r="K29" s="87">
        <v>7.7927403246750446E-2</v>
      </c>
      <c r="L29" s="84">
        <v>61091.380000000005</v>
      </c>
      <c r="M29" s="87">
        <v>0.3359548844064143</v>
      </c>
      <c r="N29" s="84">
        <v>79155.03</v>
      </c>
      <c r="O29" s="88">
        <v>0.1913598133665341</v>
      </c>
      <c r="P29" s="177">
        <v>165251.41</v>
      </c>
      <c r="Q29" s="178">
        <v>117249.79</v>
      </c>
      <c r="R29" s="179">
        <v>282501.2</v>
      </c>
      <c r="S29" s="79"/>
      <c r="T29" s="83">
        <v>14289260.794878019</v>
      </c>
      <c r="U29" s="87">
        <v>77.695762642543045</v>
      </c>
      <c r="V29" s="84">
        <v>1189171.1892148142</v>
      </c>
      <c r="W29" s="87">
        <v>51.530579764042734</v>
      </c>
      <c r="X29" s="84">
        <v>15478431.984092833</v>
      </c>
      <c r="Y29" s="88">
        <v>74.778646234566082</v>
      </c>
      <c r="Z29" s="86">
        <v>879595.65899086301</v>
      </c>
      <c r="AA29" s="87">
        <v>1.0952518419159569</v>
      </c>
      <c r="AB29" s="84">
        <v>341023.52990898641</v>
      </c>
      <c r="AC29" s="87">
        <v>1.4549716488213256</v>
      </c>
      <c r="AD29" s="84">
        <v>1220619.1888998495</v>
      </c>
      <c r="AE29" s="88">
        <v>1.176518566936791</v>
      </c>
      <c r="AF29" s="177">
        <v>15168856.453868883</v>
      </c>
      <c r="AG29" s="178">
        <v>1530194.7191238008</v>
      </c>
      <c r="AH29" s="179">
        <v>16699051.172992684</v>
      </c>
      <c r="AI29" s="81"/>
      <c r="AJ29" s="83">
        <v>428388.23328863271</v>
      </c>
      <c r="AK29" s="87">
        <v>7.0989847259695535</v>
      </c>
      <c r="AL29" s="84">
        <v>96478.138968945277</v>
      </c>
      <c r="AM29" s="87">
        <v>11.112432500454421</v>
      </c>
      <c r="AN29" s="84">
        <v>524866.37225757795</v>
      </c>
      <c r="AO29" s="88">
        <v>7.60378362463352</v>
      </c>
      <c r="AP29" s="86">
        <v>43522.425400239015</v>
      </c>
      <c r="AQ29" s="87">
        <v>0.40712451965575025</v>
      </c>
      <c r="AR29" s="84">
        <v>124664.82819857655</v>
      </c>
      <c r="AS29" s="87">
        <v>1.3351271587994018</v>
      </c>
      <c r="AT29" s="84">
        <v>168187.25359881556</v>
      </c>
      <c r="AU29" s="88">
        <v>0.83978156833761353</v>
      </c>
      <c r="AV29" s="177">
        <v>471910.65868887171</v>
      </c>
      <c r="AW29" s="178">
        <v>221142.96716752183</v>
      </c>
      <c r="AX29" s="179">
        <v>693053.62585639348</v>
      </c>
      <c r="AY29" s="81"/>
      <c r="AZ29" s="83">
        <v>4774922.6481167413</v>
      </c>
      <c r="BA29" s="87">
        <v>44.766858376148406</v>
      </c>
      <c r="BB29" s="84">
        <v>709025.49565088539</v>
      </c>
      <c r="BC29" s="87">
        <v>48.079303970359085</v>
      </c>
      <c r="BD29" s="84">
        <v>5483948.143767627</v>
      </c>
      <c r="BE29" s="88">
        <v>45.16920610307001</v>
      </c>
      <c r="BF29" s="86">
        <v>720069.96167575114</v>
      </c>
      <c r="BG29" s="87">
        <v>1.4477405612983185</v>
      </c>
      <c r="BH29" s="84">
        <v>471982.38814021595</v>
      </c>
      <c r="BI29" s="87">
        <v>2.625742067627709</v>
      </c>
      <c r="BJ29" s="84">
        <v>1192052.349815967</v>
      </c>
      <c r="BK29" s="88">
        <v>1.7604560884678457</v>
      </c>
      <c r="BL29" s="177">
        <v>5494992.6097924924</v>
      </c>
      <c r="BM29" s="178">
        <v>1181007.8837911014</v>
      </c>
      <c r="BN29" s="179">
        <v>6676000.4935835935</v>
      </c>
      <c r="BO29" s="81"/>
      <c r="BP29" s="83">
        <v>1039381.6936381613</v>
      </c>
      <c r="BQ29" s="87">
        <v>14.134901250297979</v>
      </c>
      <c r="BR29" s="84">
        <v>71659.399044977123</v>
      </c>
      <c r="BS29" s="87">
        <v>7.4590818200246822</v>
      </c>
      <c r="BT29" s="84">
        <v>1111041.0926831383</v>
      </c>
      <c r="BU29" s="88">
        <v>13.363496423901111</v>
      </c>
      <c r="BV29" s="86">
        <v>347077.42283131217</v>
      </c>
      <c r="BW29" s="87">
        <v>1.6069515143704987</v>
      </c>
      <c r="BX29" s="84">
        <v>210758.03962931482</v>
      </c>
      <c r="BY29" s="87">
        <v>2.0023185121114495</v>
      </c>
      <c r="BZ29" s="84">
        <v>557835.46246062696</v>
      </c>
      <c r="CA29" s="88">
        <v>1.7364960449151323</v>
      </c>
      <c r="CB29" s="177">
        <v>1386459.1164694736</v>
      </c>
      <c r="CC29" s="178">
        <v>282417.43867429195</v>
      </c>
      <c r="CD29" s="179">
        <v>1668876.5551437656</v>
      </c>
      <c r="CE29" s="81"/>
      <c r="CF29" s="83">
        <v>1690537.0499199964</v>
      </c>
      <c r="CG29" s="87">
        <v>13.588433806928675</v>
      </c>
      <c r="CH29" s="84">
        <v>93693.74464718446</v>
      </c>
      <c r="CI29" s="87">
        <v>5.7427977105231047</v>
      </c>
      <c r="CJ29" s="84">
        <v>1784230.7945671808</v>
      </c>
      <c r="CK29" s="88">
        <v>12.678847358800361</v>
      </c>
      <c r="CL29" s="86">
        <v>147871.37205726604</v>
      </c>
      <c r="CM29" s="87">
        <v>0.32028281326705371</v>
      </c>
      <c r="CN29" s="84">
        <v>147364.97543202504</v>
      </c>
      <c r="CO29" s="87">
        <v>0.97473278058024959</v>
      </c>
      <c r="CP29" s="84">
        <v>295236.3474892911</v>
      </c>
      <c r="CQ29" s="88">
        <v>0.48172359370065854</v>
      </c>
      <c r="CR29" s="177">
        <v>1838408.4219772625</v>
      </c>
      <c r="CS29" s="178">
        <v>241058.72007920948</v>
      </c>
      <c r="CT29" s="179">
        <v>2079467.1420564719</v>
      </c>
      <c r="CU29" s="81"/>
      <c r="CV29" s="86">
        <v>22369678.179841552</v>
      </c>
      <c r="CW29" s="87">
        <v>34.649654241726331</v>
      </c>
      <c r="CX29" s="87">
        <v>2216186.3775268062</v>
      </c>
      <c r="CY29" s="87">
        <v>25.74984753011417</v>
      </c>
      <c r="CZ29" s="84">
        <v>24585864.557368357</v>
      </c>
      <c r="DA29" s="88">
        <v>33.602762692839534</v>
      </c>
      <c r="DB29" s="86">
        <v>2156200.4909554315</v>
      </c>
      <c r="DC29" s="87">
        <v>0.9306595721070795</v>
      </c>
      <c r="DD29" s="84">
        <v>1356885.1413091188</v>
      </c>
      <c r="DE29" s="87">
        <v>1.4346488474355135</v>
      </c>
      <c r="DF29" s="84">
        <v>3513085.6322645503</v>
      </c>
      <c r="DG29" s="88">
        <v>1.0767590105535596</v>
      </c>
      <c r="DH29" s="224"/>
      <c r="DI29" s="237" t="s">
        <v>29</v>
      </c>
      <c r="DJ29" s="86">
        <v>24585864.557368357</v>
      </c>
      <c r="DK29" s="84">
        <v>3513085.6322645503</v>
      </c>
      <c r="DL29" s="85">
        <v>28098950.189632908</v>
      </c>
      <c r="DM29"/>
    </row>
    <row r="30" spans="1:117" s="65" customFormat="1" ht="15.6">
      <c r="A30" s="73">
        <v>18</v>
      </c>
      <c r="B30" s="73" t="s">
        <v>30</v>
      </c>
      <c r="C30" s="82"/>
      <c r="D30" s="83">
        <v>325172.80000000005</v>
      </c>
      <c r="E30" s="87">
        <v>3.3615498330456002</v>
      </c>
      <c r="F30" s="84">
        <v>46840.39</v>
      </c>
      <c r="G30" s="87">
        <v>3.4345497873588502</v>
      </c>
      <c r="H30" s="84">
        <v>372013.19000000006</v>
      </c>
      <c r="I30" s="88">
        <v>3.3705700772847944</v>
      </c>
      <c r="J30" s="86">
        <v>13915.35</v>
      </c>
      <c r="K30" s="87">
        <v>6.0031449389778301E-2</v>
      </c>
      <c r="L30" s="84">
        <v>25632.080000000002</v>
      </c>
      <c r="M30" s="87">
        <v>0.14095642418776536</v>
      </c>
      <c r="N30" s="84">
        <v>39547.43</v>
      </c>
      <c r="O30" s="88">
        <v>9.5607175234802791E-2</v>
      </c>
      <c r="P30" s="177">
        <v>339088.15</v>
      </c>
      <c r="Q30" s="178">
        <v>72472.47</v>
      </c>
      <c r="R30" s="179">
        <v>411560.62</v>
      </c>
      <c r="S30" s="79"/>
      <c r="T30" s="83">
        <v>3435313.5175216259</v>
      </c>
      <c r="U30" s="87">
        <v>18.679014085581912</v>
      </c>
      <c r="V30" s="84">
        <v>66080.946500262085</v>
      </c>
      <c r="W30" s="87">
        <v>2.8634981366842349</v>
      </c>
      <c r="X30" s="84">
        <v>3501394.4640218881</v>
      </c>
      <c r="Y30" s="88">
        <v>16.915766288332229</v>
      </c>
      <c r="Z30" s="86">
        <v>18709.946903531752</v>
      </c>
      <c r="AA30" s="87">
        <v>2.329718615454851E-2</v>
      </c>
      <c r="AB30" s="84">
        <v>16752.691052652623</v>
      </c>
      <c r="AC30" s="87">
        <v>7.1475098887098673E-2</v>
      </c>
      <c r="AD30" s="84">
        <v>35462.637956184379</v>
      </c>
      <c r="AE30" s="88">
        <v>3.4181382995963683E-2</v>
      </c>
      <c r="AF30" s="177">
        <v>3454023.4644251578</v>
      </c>
      <c r="AG30" s="178">
        <v>82833.637552914704</v>
      </c>
      <c r="AH30" s="179">
        <v>3536857.1019780724</v>
      </c>
      <c r="AI30" s="81"/>
      <c r="AJ30" s="83">
        <v>201207.46950995049</v>
      </c>
      <c r="AK30" s="87">
        <v>3.3342856824915152</v>
      </c>
      <c r="AL30" s="84">
        <v>52152.970063793917</v>
      </c>
      <c r="AM30" s="87">
        <v>6.0070225827912829</v>
      </c>
      <c r="AN30" s="84">
        <v>253360.4395737444</v>
      </c>
      <c r="AO30" s="88">
        <v>3.6704541639321482</v>
      </c>
      <c r="AP30" s="86">
        <v>3894.6848721155325</v>
      </c>
      <c r="AQ30" s="87">
        <v>3.6432291932008122E-2</v>
      </c>
      <c r="AR30" s="84">
        <v>24504.234115876432</v>
      </c>
      <c r="AS30" s="87">
        <v>0.26243383114900914</v>
      </c>
      <c r="AT30" s="84">
        <v>28398.918987991965</v>
      </c>
      <c r="AU30" s="88">
        <v>0.14179962046182482</v>
      </c>
      <c r="AV30" s="177">
        <v>205102.15438206602</v>
      </c>
      <c r="AW30" s="178">
        <v>76657.204179670342</v>
      </c>
      <c r="AX30" s="179">
        <v>281759.35856173636</v>
      </c>
      <c r="AY30" s="81"/>
      <c r="AZ30" s="83">
        <v>426639.70008971059</v>
      </c>
      <c r="BA30" s="87">
        <v>3.9999221849366275</v>
      </c>
      <c r="BB30" s="84">
        <v>18533.666856906992</v>
      </c>
      <c r="BC30" s="87">
        <v>1.2567754022449984</v>
      </c>
      <c r="BD30" s="84">
        <v>445173.36694661761</v>
      </c>
      <c r="BE30" s="88">
        <v>3.666724599878243</v>
      </c>
      <c r="BF30" s="86">
        <v>1854.4447162236859</v>
      </c>
      <c r="BG30" s="87">
        <v>3.7284638677530756E-3</v>
      </c>
      <c r="BH30" s="84">
        <v>28311.422789348122</v>
      </c>
      <c r="BI30" s="87">
        <v>0.15750268586356825</v>
      </c>
      <c r="BJ30" s="84">
        <v>30165.867505571809</v>
      </c>
      <c r="BK30" s="88">
        <v>4.4549792735442253E-2</v>
      </c>
      <c r="BL30" s="177">
        <v>428494.14480593428</v>
      </c>
      <c r="BM30" s="178">
        <v>46845.089646255117</v>
      </c>
      <c r="BN30" s="179">
        <v>475339.23445218941</v>
      </c>
      <c r="BO30" s="81"/>
      <c r="BP30" s="83">
        <v>367093.89971681108</v>
      </c>
      <c r="BQ30" s="87">
        <v>4.9922334151579708</v>
      </c>
      <c r="BR30" s="84">
        <v>21626.641213643685</v>
      </c>
      <c r="BS30" s="87">
        <v>2.2511336747833544</v>
      </c>
      <c r="BT30" s="84">
        <v>388720.54093045474</v>
      </c>
      <c r="BU30" s="88">
        <v>4.6754936364019093</v>
      </c>
      <c r="BV30" s="86">
        <v>38054.833368797888</v>
      </c>
      <c r="BW30" s="87">
        <v>0.17619201967172668</v>
      </c>
      <c r="BX30" s="84">
        <v>10224.944870163819</v>
      </c>
      <c r="BY30" s="87">
        <v>9.7142659112114338E-2</v>
      </c>
      <c r="BZ30" s="84">
        <v>48279.778238961706</v>
      </c>
      <c r="CA30" s="88">
        <v>0.15029099009146285</v>
      </c>
      <c r="CB30" s="177">
        <v>405148.73308560898</v>
      </c>
      <c r="CC30" s="178">
        <v>31851.586083807502</v>
      </c>
      <c r="CD30" s="179">
        <v>437000.3191694165</v>
      </c>
      <c r="CE30" s="81"/>
      <c r="CF30" s="83">
        <v>421896.11866425752</v>
      </c>
      <c r="CG30" s="87">
        <v>3.391175296714553</v>
      </c>
      <c r="CH30" s="84">
        <v>24303.155385350463</v>
      </c>
      <c r="CI30" s="87">
        <v>1.4896203116978524</v>
      </c>
      <c r="CJ30" s="84">
        <v>446199.27404960798</v>
      </c>
      <c r="CK30" s="88">
        <v>3.1707178827472586</v>
      </c>
      <c r="CL30" s="86">
        <v>0</v>
      </c>
      <c r="CM30" s="87">
        <v>0</v>
      </c>
      <c r="CN30" s="84">
        <v>0</v>
      </c>
      <c r="CO30" s="87">
        <v>0</v>
      </c>
      <c r="CP30" s="84">
        <v>0</v>
      </c>
      <c r="CQ30" s="88">
        <v>0</v>
      </c>
      <c r="CR30" s="177">
        <v>421896.11866425752</v>
      </c>
      <c r="CS30" s="178">
        <v>24303.155385350463</v>
      </c>
      <c r="CT30" s="179">
        <v>446199.27404960798</v>
      </c>
      <c r="CU30" s="81"/>
      <c r="CV30" s="86">
        <v>5177323.5055023553</v>
      </c>
      <c r="CW30" s="87">
        <v>8.0194479295137437</v>
      </c>
      <c r="CX30" s="87">
        <v>229537.77001995713</v>
      </c>
      <c r="CY30" s="87">
        <v>2.6669970722463821</v>
      </c>
      <c r="CZ30" s="84">
        <v>5406861.2755223121</v>
      </c>
      <c r="DA30" s="88">
        <v>7.3898347536462357</v>
      </c>
      <c r="DB30" s="86">
        <v>76429.259860668855</v>
      </c>
      <c r="DC30" s="87">
        <v>3.298840834920351E-2</v>
      </c>
      <c r="DD30" s="84">
        <v>105425.37282804099</v>
      </c>
      <c r="DE30" s="87">
        <v>0.1114673490139956</v>
      </c>
      <c r="DF30" s="84">
        <v>181854.63268870983</v>
      </c>
      <c r="DG30" s="88">
        <v>5.5738355068861191E-2</v>
      </c>
      <c r="DH30" s="224"/>
      <c r="DI30" s="237" t="s">
        <v>30</v>
      </c>
      <c r="DJ30" s="86">
        <v>5406861.2755223121</v>
      </c>
      <c r="DK30" s="84">
        <v>181854.63268870983</v>
      </c>
      <c r="DL30" s="85">
        <v>5588715.9082110217</v>
      </c>
      <c r="DM30"/>
    </row>
    <row r="31" spans="1:117" s="65" customFormat="1" ht="15.6">
      <c r="A31" s="73">
        <v>19</v>
      </c>
      <c r="B31" s="73" t="s">
        <v>31</v>
      </c>
      <c r="C31" s="82"/>
      <c r="D31" s="83">
        <v>164355.44</v>
      </c>
      <c r="E31" s="87">
        <v>1.6990627810571366</v>
      </c>
      <c r="F31" s="84">
        <v>32235.59</v>
      </c>
      <c r="G31" s="87">
        <v>2.3636596275113653</v>
      </c>
      <c r="H31" s="84">
        <v>196591.03</v>
      </c>
      <c r="I31" s="88">
        <v>1.7811837348578883</v>
      </c>
      <c r="J31" s="86">
        <v>3597413.4800000004</v>
      </c>
      <c r="K31" s="87">
        <v>15.519404489195475</v>
      </c>
      <c r="L31" s="84">
        <v>560589.29</v>
      </c>
      <c r="M31" s="87">
        <v>3.0828033369261565</v>
      </c>
      <c r="N31" s="84">
        <v>4158002.7700000005</v>
      </c>
      <c r="O31" s="88">
        <v>10.052104509905838</v>
      </c>
      <c r="P31" s="177">
        <v>3761768.9200000004</v>
      </c>
      <c r="Q31" s="178">
        <v>592824.88</v>
      </c>
      <c r="R31" s="179">
        <v>4354593.8000000007</v>
      </c>
      <c r="S31" s="79"/>
      <c r="T31" s="83">
        <v>110699.98909303162</v>
      </c>
      <c r="U31" s="87">
        <v>0.60191497660867699</v>
      </c>
      <c r="V31" s="84">
        <v>23981.176149623949</v>
      </c>
      <c r="W31" s="87">
        <v>1.0391808358809183</v>
      </c>
      <c r="X31" s="84">
        <v>134681.16524265555</v>
      </c>
      <c r="Y31" s="88">
        <v>0.65066508161097425</v>
      </c>
      <c r="Z31" s="86">
        <v>4631361.5298335515</v>
      </c>
      <c r="AA31" s="87">
        <v>5.7668625285718846</v>
      </c>
      <c r="AB31" s="84">
        <v>903481.92998563254</v>
      </c>
      <c r="AC31" s="87">
        <v>3.8546917677566079</v>
      </c>
      <c r="AD31" s="84">
        <v>5534843.4598191837</v>
      </c>
      <c r="AE31" s="88">
        <v>5.334871149645859</v>
      </c>
      <c r="AF31" s="177">
        <v>4742061.5189265832</v>
      </c>
      <c r="AG31" s="178">
        <v>927463.10613525647</v>
      </c>
      <c r="AH31" s="179">
        <v>5669524.6250618398</v>
      </c>
      <c r="AI31" s="81"/>
      <c r="AJ31" s="83">
        <v>84311.16137408292</v>
      </c>
      <c r="AK31" s="87">
        <v>1.3971523966208124</v>
      </c>
      <c r="AL31" s="84">
        <v>0</v>
      </c>
      <c r="AM31" s="87">
        <v>0</v>
      </c>
      <c r="AN31" s="84">
        <v>84311.16137408292</v>
      </c>
      <c r="AO31" s="88">
        <v>1.2214229413719693</v>
      </c>
      <c r="AP31" s="86">
        <v>2630992.9324301006</v>
      </c>
      <c r="AQ31" s="87">
        <v>24.61126014882884</v>
      </c>
      <c r="AR31" s="84">
        <v>354328.85210519185</v>
      </c>
      <c r="AS31" s="87">
        <v>3.7947677819625785</v>
      </c>
      <c r="AT31" s="84">
        <v>2985321.7845352925</v>
      </c>
      <c r="AU31" s="88">
        <v>14.906113017277706</v>
      </c>
      <c r="AV31" s="177">
        <v>2715304.0938041834</v>
      </c>
      <c r="AW31" s="178">
        <v>354328.85210519185</v>
      </c>
      <c r="AX31" s="179">
        <v>3069632.9459093753</v>
      </c>
      <c r="AY31" s="81"/>
      <c r="AZ31" s="83">
        <v>191203.57145859938</v>
      </c>
      <c r="BA31" s="87">
        <v>1.7926119091953965</v>
      </c>
      <c r="BB31" s="84">
        <v>57065.865725545416</v>
      </c>
      <c r="BC31" s="87">
        <v>3.8696593019288952</v>
      </c>
      <c r="BD31" s="84">
        <v>248269.4371841448</v>
      </c>
      <c r="BE31" s="88">
        <v>2.0449014256286175</v>
      </c>
      <c r="BF31" s="86">
        <v>5975278.7825462492</v>
      </c>
      <c r="BG31" s="87">
        <v>12.013629117961798</v>
      </c>
      <c r="BH31" s="84">
        <v>926286.56897025835</v>
      </c>
      <c r="BI31" s="87">
        <v>5.1531363710571139</v>
      </c>
      <c r="BJ31" s="84">
        <v>6901565.3515165076</v>
      </c>
      <c r="BK31" s="88">
        <v>10.192423801615513</v>
      </c>
      <c r="BL31" s="177">
        <v>6166482.3540048487</v>
      </c>
      <c r="BM31" s="178">
        <v>983352.43469580379</v>
      </c>
      <c r="BN31" s="179">
        <v>7149834.7887006523</v>
      </c>
      <c r="BO31" s="81"/>
      <c r="BP31" s="83">
        <v>88515.094848489229</v>
      </c>
      <c r="BQ31" s="87">
        <v>1.2037465471079547</v>
      </c>
      <c r="BR31" s="84">
        <v>3824.7747899339993</v>
      </c>
      <c r="BS31" s="87">
        <v>0.39812374205620893</v>
      </c>
      <c r="BT31" s="84">
        <v>92339.869638423232</v>
      </c>
      <c r="BU31" s="88">
        <v>1.110655155622122</v>
      </c>
      <c r="BV31" s="86">
        <v>2658406.0112909311</v>
      </c>
      <c r="BW31" s="87">
        <v>12.308289979817724</v>
      </c>
      <c r="BX31" s="84">
        <v>364250.62708489154</v>
      </c>
      <c r="BY31" s="87">
        <v>3.4605834014354535</v>
      </c>
      <c r="BZ31" s="84">
        <v>3022656.6383758225</v>
      </c>
      <c r="CA31" s="88">
        <v>9.4092822183146119</v>
      </c>
      <c r="CB31" s="177">
        <v>2746921.1061394205</v>
      </c>
      <c r="CC31" s="178">
        <v>368075.40187482553</v>
      </c>
      <c r="CD31" s="179">
        <v>3114996.5080142459</v>
      </c>
      <c r="CE31" s="81"/>
      <c r="CF31" s="83">
        <v>219825.64375877514</v>
      </c>
      <c r="CG31" s="87">
        <v>1.766945131088941</v>
      </c>
      <c r="CH31" s="84">
        <v>18702.147159702618</v>
      </c>
      <c r="CI31" s="87">
        <v>1.1463160992768997</v>
      </c>
      <c r="CJ31" s="84">
        <v>238527.79091847775</v>
      </c>
      <c r="CK31" s="88">
        <v>1.694992296453919</v>
      </c>
      <c r="CL31" s="86">
        <v>6796071.4924257956</v>
      </c>
      <c r="CM31" s="87">
        <v>14.7199885040304</v>
      </c>
      <c r="CN31" s="84">
        <v>974712.1933270205</v>
      </c>
      <c r="CO31" s="87">
        <v>6.4471488132223467</v>
      </c>
      <c r="CP31" s="84">
        <v>7770783.6857528165</v>
      </c>
      <c r="CQ31" s="88">
        <v>12.679230978181222</v>
      </c>
      <c r="CR31" s="177">
        <v>7015897.1361845704</v>
      </c>
      <c r="CS31" s="178">
        <v>993414.34048672311</v>
      </c>
      <c r="CT31" s="179">
        <v>8009311.4766712934</v>
      </c>
      <c r="CU31" s="81"/>
      <c r="CV31" s="86">
        <v>858910.90053297835</v>
      </c>
      <c r="CW31" s="87">
        <v>1.3304154618878963</v>
      </c>
      <c r="CX31" s="87">
        <v>135809.55382480597</v>
      </c>
      <c r="CY31" s="87">
        <v>1.5779698583041617</v>
      </c>
      <c r="CZ31" s="84">
        <v>994720.45435778436</v>
      </c>
      <c r="DA31" s="88">
        <v>1.3595354881868738</v>
      </c>
      <c r="DB31" s="86">
        <v>26289524.228526626</v>
      </c>
      <c r="DC31" s="87">
        <v>11.347088302803384</v>
      </c>
      <c r="DD31" s="84">
        <v>4083649.4614729951</v>
      </c>
      <c r="DE31" s="87">
        <v>4.3176852740686105</v>
      </c>
      <c r="DF31" s="84">
        <v>30373173.689999621</v>
      </c>
      <c r="DG31" s="88">
        <v>9.3093627292921646</v>
      </c>
      <c r="DH31" s="224"/>
      <c r="DI31" s="237" t="s">
        <v>31</v>
      </c>
      <c r="DJ31" s="86">
        <v>994720.45435778436</v>
      </c>
      <c r="DK31" s="84">
        <v>30373173.689999621</v>
      </c>
      <c r="DL31" s="85">
        <v>31367894.144357406</v>
      </c>
      <c r="DM31"/>
    </row>
    <row r="32" spans="1:117" s="65" customFormat="1" ht="15.6">
      <c r="A32" s="73">
        <v>20</v>
      </c>
      <c r="B32" s="73" t="s">
        <v>32</v>
      </c>
      <c r="C32" s="82"/>
      <c r="D32" s="83">
        <v>13142715.370000001</v>
      </c>
      <c r="E32" s="87">
        <v>135.86589240486703</v>
      </c>
      <c r="F32" s="84">
        <v>2380240.71</v>
      </c>
      <c r="G32" s="87">
        <v>174.53004179498461</v>
      </c>
      <c r="H32" s="84">
        <v>15522956.080000002</v>
      </c>
      <c r="I32" s="88">
        <v>140.64343061130191</v>
      </c>
      <c r="J32" s="86">
        <v>11373873.34</v>
      </c>
      <c r="K32" s="87">
        <v>49.06740410955949</v>
      </c>
      <c r="L32" s="84">
        <v>12492106.749999998</v>
      </c>
      <c r="M32" s="87">
        <v>68.696832174831158</v>
      </c>
      <c r="N32" s="84">
        <v>23865980.089999996</v>
      </c>
      <c r="O32" s="88">
        <v>57.696769186137864</v>
      </c>
      <c r="P32" s="177">
        <v>24516588.710000001</v>
      </c>
      <c r="Q32" s="178">
        <v>14872347.459999997</v>
      </c>
      <c r="R32" s="179">
        <v>39388936.170000002</v>
      </c>
      <c r="S32" s="79"/>
      <c r="T32" s="83">
        <v>22329803.775485102</v>
      </c>
      <c r="U32" s="87">
        <v>121.41503741162997</v>
      </c>
      <c r="V32" s="84">
        <v>4275242.2669822872</v>
      </c>
      <c r="W32" s="87">
        <v>185.25988070296344</v>
      </c>
      <c r="X32" s="84">
        <v>26605046.042467389</v>
      </c>
      <c r="Y32" s="88">
        <v>128.53300179944631</v>
      </c>
      <c r="Z32" s="86">
        <v>15749373.013732469</v>
      </c>
      <c r="AA32" s="87">
        <v>19.610749127732038</v>
      </c>
      <c r="AB32" s="84">
        <v>14518177.602332072</v>
      </c>
      <c r="AC32" s="87">
        <v>61.941581595802084</v>
      </c>
      <c r="AD32" s="84">
        <v>30267550.616064541</v>
      </c>
      <c r="AE32" s="88">
        <v>29.173992674648037</v>
      </c>
      <c r="AF32" s="177">
        <v>38079176.789217569</v>
      </c>
      <c r="AG32" s="178">
        <v>18793419.869314358</v>
      </c>
      <c r="AH32" s="179">
        <v>56872596.658531927</v>
      </c>
      <c r="AI32" s="81"/>
      <c r="AJ32" s="83">
        <v>5527869.1938386923</v>
      </c>
      <c r="AK32" s="87">
        <v>91.604427770961834</v>
      </c>
      <c r="AL32" s="84">
        <v>2858318.7720577698</v>
      </c>
      <c r="AM32" s="87">
        <v>329.22353974404166</v>
      </c>
      <c r="AN32" s="84">
        <v>8386187.9658964621</v>
      </c>
      <c r="AO32" s="88">
        <v>121.49141590821652</v>
      </c>
      <c r="AP32" s="86">
        <v>4460095.3583990065</v>
      </c>
      <c r="AQ32" s="87">
        <v>41.721346264793986</v>
      </c>
      <c r="AR32" s="84">
        <v>9180081.1821834706</v>
      </c>
      <c r="AS32" s="87">
        <v>98.316228269237044</v>
      </c>
      <c r="AT32" s="84">
        <v>13640176.540582478</v>
      </c>
      <c r="AU32" s="88">
        <v>68.107235254437541</v>
      </c>
      <c r="AV32" s="177">
        <v>9987964.5522376988</v>
      </c>
      <c r="AW32" s="178">
        <v>12038399.95424124</v>
      </c>
      <c r="AX32" s="179">
        <v>22026364.506478939</v>
      </c>
      <c r="AY32" s="81"/>
      <c r="AZ32" s="83">
        <v>18864149.881408505</v>
      </c>
      <c r="BA32" s="87">
        <v>176.85914272569897</v>
      </c>
      <c r="BB32" s="84">
        <v>4167621.9783837725</v>
      </c>
      <c r="BC32" s="87">
        <v>282.60812222036839</v>
      </c>
      <c r="BD32" s="84">
        <v>23031771.859792277</v>
      </c>
      <c r="BE32" s="88">
        <v>189.70399113568416</v>
      </c>
      <c r="BF32" s="86">
        <v>19305353.732251029</v>
      </c>
      <c r="BG32" s="87">
        <v>38.814483502892244</v>
      </c>
      <c r="BH32" s="84">
        <v>14869805.669619881</v>
      </c>
      <c r="BI32" s="87">
        <v>82.724006796140685</v>
      </c>
      <c r="BJ32" s="84">
        <v>34175159.401870906</v>
      </c>
      <c r="BK32" s="88">
        <v>50.470826598069351</v>
      </c>
      <c r="BL32" s="177">
        <v>38169503.613659531</v>
      </c>
      <c r="BM32" s="178">
        <v>19037427.648003653</v>
      </c>
      <c r="BN32" s="179">
        <v>57206931.261663184</v>
      </c>
      <c r="BO32" s="81"/>
      <c r="BP32" s="83">
        <v>6793199.7577690352</v>
      </c>
      <c r="BQ32" s="87">
        <v>92.383008414848234</v>
      </c>
      <c r="BR32" s="84">
        <v>1444488.0521490127</v>
      </c>
      <c r="BS32" s="87">
        <v>150.35786948568884</v>
      </c>
      <c r="BT32" s="84">
        <v>8237687.8099180479</v>
      </c>
      <c r="BU32" s="88">
        <v>99.082124247270244</v>
      </c>
      <c r="BV32" s="86">
        <v>6759641.2731928118</v>
      </c>
      <c r="BW32" s="87">
        <v>31.296808913548681</v>
      </c>
      <c r="BX32" s="84">
        <v>10436320.009886846</v>
      </c>
      <c r="BY32" s="87">
        <v>99.150840418089501</v>
      </c>
      <c r="BZ32" s="84">
        <v>17195961.283079658</v>
      </c>
      <c r="CA32" s="88">
        <v>53.529617182932675</v>
      </c>
      <c r="CB32" s="177">
        <v>13552841.030961847</v>
      </c>
      <c r="CC32" s="178">
        <v>11880808.062035859</v>
      </c>
      <c r="CD32" s="179">
        <v>25433649.092997707</v>
      </c>
      <c r="CE32" s="81"/>
      <c r="CF32" s="83">
        <v>19394414.110143222</v>
      </c>
      <c r="CG32" s="87">
        <v>155.89111896264947</v>
      </c>
      <c r="CH32" s="84">
        <v>4096756.5366933793</v>
      </c>
      <c r="CI32" s="87">
        <v>251.10367984636096</v>
      </c>
      <c r="CJ32" s="84">
        <v>23491170.646836601</v>
      </c>
      <c r="CK32" s="88">
        <v>166.92961909281649</v>
      </c>
      <c r="CL32" s="86">
        <v>11799802.341530759</v>
      </c>
      <c r="CM32" s="87">
        <v>25.557846913580018</v>
      </c>
      <c r="CN32" s="84">
        <v>11567265.397313802</v>
      </c>
      <c r="CO32" s="87">
        <v>76.510668368646364</v>
      </c>
      <c r="CP32" s="84">
        <v>23367067.738844559</v>
      </c>
      <c r="CQ32" s="88">
        <v>38.126971631808374</v>
      </c>
      <c r="CR32" s="177">
        <v>31194216.451673981</v>
      </c>
      <c r="CS32" s="178">
        <v>15664021.934007181</v>
      </c>
      <c r="CT32" s="179">
        <v>46858238.38568116</v>
      </c>
      <c r="CU32" s="81"/>
      <c r="CV32" s="86">
        <v>86052152.088644564</v>
      </c>
      <c r="CW32" s="87">
        <v>133.29102424526261</v>
      </c>
      <c r="CX32" s="87">
        <v>19222668.31626622</v>
      </c>
      <c r="CY32" s="87">
        <v>223.34799242751168</v>
      </c>
      <c r="CZ32" s="84">
        <v>105274820.40491079</v>
      </c>
      <c r="DA32" s="88">
        <v>143.88449913335774</v>
      </c>
      <c r="DB32" s="86">
        <v>69448139.059106067</v>
      </c>
      <c r="DC32" s="87">
        <v>29.975215965070738</v>
      </c>
      <c r="DD32" s="84">
        <v>73063756.611336067</v>
      </c>
      <c r="DE32" s="87">
        <v>77.251073816484805</v>
      </c>
      <c r="DF32" s="84">
        <v>142511895.67044213</v>
      </c>
      <c r="DG32" s="88">
        <v>43.679825611111632</v>
      </c>
      <c r="DH32" s="224"/>
      <c r="DI32" s="237" t="s">
        <v>32</v>
      </c>
      <c r="DJ32" s="86">
        <v>105274820.40491079</v>
      </c>
      <c r="DK32" s="84">
        <v>142511895.67044213</v>
      </c>
      <c r="DL32" s="85">
        <v>247786716.07535291</v>
      </c>
      <c r="DM32"/>
    </row>
    <row r="33" spans="1:117" s="65" customFormat="1" ht="15.6">
      <c r="A33" s="73">
        <v>21</v>
      </c>
      <c r="B33" s="73" t="s">
        <v>33</v>
      </c>
      <c r="C33" s="82"/>
      <c r="D33" s="83">
        <v>1903842.67</v>
      </c>
      <c r="E33" s="87">
        <v>19.681418647204158</v>
      </c>
      <c r="F33" s="84">
        <v>719147.13</v>
      </c>
      <c r="G33" s="87">
        <v>52.731128464584252</v>
      </c>
      <c r="H33" s="84">
        <v>2622989.7999999998</v>
      </c>
      <c r="I33" s="88">
        <v>23.765208252167689</v>
      </c>
      <c r="J33" s="86">
        <v>1112932.25</v>
      </c>
      <c r="K33" s="87">
        <v>4.8012400723033979</v>
      </c>
      <c r="L33" s="84">
        <v>2365766.5</v>
      </c>
      <c r="M33" s="87">
        <v>13.009868348694486</v>
      </c>
      <c r="N33" s="84">
        <v>3478698.75</v>
      </c>
      <c r="O33" s="88">
        <v>8.4098653434708499</v>
      </c>
      <c r="P33" s="177">
        <v>3016774.92</v>
      </c>
      <c r="Q33" s="178">
        <v>3084913.63</v>
      </c>
      <c r="R33" s="179">
        <v>6101688.5499999998</v>
      </c>
      <c r="S33" s="79"/>
      <c r="T33" s="83">
        <v>2053297.2190657298</v>
      </c>
      <c r="U33" s="87">
        <v>11.164502884873444</v>
      </c>
      <c r="V33" s="84">
        <v>1146257.3362792043</v>
      </c>
      <c r="W33" s="87">
        <v>49.670985668813294</v>
      </c>
      <c r="X33" s="84">
        <v>3199554.5553449341</v>
      </c>
      <c r="Y33" s="88">
        <v>15.457532032199305</v>
      </c>
      <c r="Z33" s="86">
        <v>1646886.7036304246</v>
      </c>
      <c r="AA33" s="87">
        <v>2.050664617476083</v>
      </c>
      <c r="AB33" s="84">
        <v>1208350.1109257697</v>
      </c>
      <c r="AC33" s="87">
        <v>5.1554071759104447</v>
      </c>
      <c r="AD33" s="84">
        <v>2855236.8145561945</v>
      </c>
      <c r="AE33" s="88">
        <v>2.752077925593257</v>
      </c>
      <c r="AF33" s="177">
        <v>3700183.9226961546</v>
      </c>
      <c r="AG33" s="178">
        <v>2354607.447204974</v>
      </c>
      <c r="AH33" s="179">
        <v>6054791.3699011281</v>
      </c>
      <c r="AI33" s="81"/>
      <c r="AJ33" s="83">
        <v>855467.52808420942</v>
      </c>
      <c r="AK33" s="87">
        <v>14.176278533171089</v>
      </c>
      <c r="AL33" s="84">
        <v>498069.38419681159</v>
      </c>
      <c r="AM33" s="87">
        <v>57.368047016449161</v>
      </c>
      <c r="AN33" s="84">
        <v>1353536.912281021</v>
      </c>
      <c r="AO33" s="88">
        <v>19.608803979327234</v>
      </c>
      <c r="AP33" s="86">
        <v>499742.44009896612</v>
      </c>
      <c r="AQ33" s="87">
        <v>4.6747716609508343</v>
      </c>
      <c r="AR33" s="84">
        <v>1328427.8232195778</v>
      </c>
      <c r="AS33" s="87">
        <v>14.227108727571972</v>
      </c>
      <c r="AT33" s="84">
        <v>1828170.2633185438</v>
      </c>
      <c r="AU33" s="88">
        <v>9.1282999042244111</v>
      </c>
      <c r="AV33" s="177">
        <v>1355209.9681831757</v>
      </c>
      <c r="AW33" s="178">
        <v>1826497.2074163894</v>
      </c>
      <c r="AX33" s="179">
        <v>3181707.1755995648</v>
      </c>
      <c r="AY33" s="81"/>
      <c r="AZ33" s="83">
        <v>1988721.5982589561</v>
      </c>
      <c r="BA33" s="87">
        <v>18.645080705958598</v>
      </c>
      <c r="BB33" s="84">
        <v>776590.05079246126</v>
      </c>
      <c r="BC33" s="87">
        <v>52.660883623276682</v>
      </c>
      <c r="BD33" s="84">
        <v>2765311.6490514176</v>
      </c>
      <c r="BE33" s="88">
        <v>22.776825845294976</v>
      </c>
      <c r="BF33" s="86">
        <v>2337987.3797977101</v>
      </c>
      <c r="BG33" s="87">
        <v>4.7006531888368137</v>
      </c>
      <c r="BH33" s="84">
        <v>1779670.845908592</v>
      </c>
      <c r="BI33" s="87">
        <v>9.9007012211746854</v>
      </c>
      <c r="BJ33" s="84">
        <v>4117658.2257063021</v>
      </c>
      <c r="BK33" s="88">
        <v>6.0810722740435725</v>
      </c>
      <c r="BL33" s="177">
        <v>4326708.9780566664</v>
      </c>
      <c r="BM33" s="178">
        <v>2556260.8967010533</v>
      </c>
      <c r="BN33" s="179">
        <v>6882969.8747577202</v>
      </c>
      <c r="BO33" s="81"/>
      <c r="BP33" s="83">
        <v>964031.85077680438</v>
      </c>
      <c r="BQ33" s="87">
        <v>13.110193393126956</v>
      </c>
      <c r="BR33" s="84">
        <v>348707.4817088375</v>
      </c>
      <c r="BS33" s="87">
        <v>36.297229281652704</v>
      </c>
      <c r="BT33" s="84">
        <v>1312739.3324856418</v>
      </c>
      <c r="BU33" s="88">
        <v>15.789503638268485</v>
      </c>
      <c r="BV33" s="86">
        <v>628711.64625743602</v>
      </c>
      <c r="BW33" s="87">
        <v>2.9109042121324906</v>
      </c>
      <c r="BX33" s="84">
        <v>1196150.256867562</v>
      </c>
      <c r="BY33" s="87">
        <v>11.364092239637857</v>
      </c>
      <c r="BZ33" s="84">
        <v>1824861.9031249979</v>
      </c>
      <c r="CA33" s="88">
        <v>5.6806454421432999</v>
      </c>
      <c r="CB33" s="177">
        <v>1592743.4970342405</v>
      </c>
      <c r="CC33" s="178">
        <v>1544857.7385763994</v>
      </c>
      <c r="CD33" s="179">
        <v>3137601.2356106397</v>
      </c>
      <c r="CE33" s="81"/>
      <c r="CF33" s="83">
        <v>698408.08306931553</v>
      </c>
      <c r="CG33" s="87">
        <v>5.6137616193980833</v>
      </c>
      <c r="CH33" s="84">
        <v>550423.22215499007</v>
      </c>
      <c r="CI33" s="87">
        <v>33.737249289303712</v>
      </c>
      <c r="CJ33" s="84">
        <v>1248831.3052243055</v>
      </c>
      <c r="CK33" s="88">
        <v>8.8742675802046929</v>
      </c>
      <c r="CL33" s="86">
        <v>817727.59194669477</v>
      </c>
      <c r="CM33" s="87">
        <v>1.7711615844975952</v>
      </c>
      <c r="CN33" s="84">
        <v>617066.8070369655</v>
      </c>
      <c r="CO33" s="87">
        <v>4.0815345903162719</v>
      </c>
      <c r="CP33" s="84">
        <v>1434794.3989836602</v>
      </c>
      <c r="CQ33" s="88">
        <v>2.3410881484538613</v>
      </c>
      <c r="CR33" s="177">
        <v>1516135.6750160102</v>
      </c>
      <c r="CS33" s="178">
        <v>1167490.0291919555</v>
      </c>
      <c r="CT33" s="179">
        <v>2683625.7042079656</v>
      </c>
      <c r="CU33" s="81"/>
      <c r="CV33" s="86">
        <v>8463768.9492550157</v>
      </c>
      <c r="CW33" s="87">
        <v>13.11000834772058</v>
      </c>
      <c r="CX33" s="87">
        <v>4039194.6051323051</v>
      </c>
      <c r="CY33" s="87">
        <v>46.931362037649073</v>
      </c>
      <c r="CZ33" s="84">
        <v>12502963.55438732</v>
      </c>
      <c r="DA33" s="88">
        <v>17.088441868495725</v>
      </c>
      <c r="DB33" s="86">
        <v>7043988.0117312316</v>
      </c>
      <c r="DC33" s="87">
        <v>3.0403271386049826</v>
      </c>
      <c r="DD33" s="84">
        <v>8495432.3439584672</v>
      </c>
      <c r="DE33" s="87">
        <v>8.9823094451218513</v>
      </c>
      <c r="DF33" s="84">
        <v>15539420.355689699</v>
      </c>
      <c r="DG33" s="88">
        <v>4.7628246613455385</v>
      </c>
      <c r="DH33" s="224"/>
      <c r="DI33" s="237" t="s">
        <v>33</v>
      </c>
      <c r="DJ33" s="86">
        <v>12502963.55438732</v>
      </c>
      <c r="DK33" s="84">
        <v>15539420.355689699</v>
      </c>
      <c r="DL33" s="85">
        <v>28042383.910077021</v>
      </c>
      <c r="DM33"/>
    </row>
    <row r="34" spans="1:117" s="65" customFormat="1" ht="15.6">
      <c r="A34" s="73">
        <v>22</v>
      </c>
      <c r="B34" s="73" t="s">
        <v>34</v>
      </c>
      <c r="C34" s="82"/>
      <c r="D34" s="83">
        <v>911953.60000000009</v>
      </c>
      <c r="E34" s="87">
        <v>9.4275335201017239</v>
      </c>
      <c r="F34" s="84">
        <v>322818.68000000005</v>
      </c>
      <c r="G34" s="87">
        <v>23.670529403138293</v>
      </c>
      <c r="H34" s="84">
        <v>1234772.2800000003</v>
      </c>
      <c r="I34" s="88">
        <v>11.187470259397852</v>
      </c>
      <c r="J34" s="86">
        <v>1700842.44</v>
      </c>
      <c r="K34" s="87">
        <v>7.3375112273027296</v>
      </c>
      <c r="L34" s="84">
        <v>2597247.17</v>
      </c>
      <c r="M34" s="87">
        <v>14.282831272959239</v>
      </c>
      <c r="N34" s="84">
        <v>4298089.6099999994</v>
      </c>
      <c r="O34" s="88">
        <v>10.390768920209357</v>
      </c>
      <c r="P34" s="177">
        <v>2612796.04</v>
      </c>
      <c r="Q34" s="178">
        <v>2920065.85</v>
      </c>
      <c r="R34" s="179">
        <v>5532861.8900000006</v>
      </c>
      <c r="S34" s="79"/>
      <c r="T34" s="83">
        <v>1098396.4481452038</v>
      </c>
      <c r="U34" s="87">
        <v>5.9723698060778938</v>
      </c>
      <c r="V34" s="84">
        <v>427880.999098639</v>
      </c>
      <c r="W34" s="87">
        <v>18.541448156113837</v>
      </c>
      <c r="X34" s="84">
        <v>1526277.4472438428</v>
      </c>
      <c r="Y34" s="88">
        <v>7.3736772174686838</v>
      </c>
      <c r="Z34" s="86">
        <v>3041321.7048294018</v>
      </c>
      <c r="AA34" s="87">
        <v>3.7869823083198986</v>
      </c>
      <c r="AB34" s="84">
        <v>2416737.8883281285</v>
      </c>
      <c r="AC34" s="87">
        <v>10.310975055264324</v>
      </c>
      <c r="AD34" s="84">
        <v>5458059.5931575298</v>
      </c>
      <c r="AE34" s="88">
        <v>5.260861462111734</v>
      </c>
      <c r="AF34" s="177">
        <v>4139718.1529746056</v>
      </c>
      <c r="AG34" s="178">
        <v>2844618.8874267675</v>
      </c>
      <c r="AH34" s="179">
        <v>6984337.0404013731</v>
      </c>
      <c r="AI34" s="81"/>
      <c r="AJ34" s="83">
        <v>472737.89725909848</v>
      </c>
      <c r="AK34" s="87">
        <v>7.8339199148081606</v>
      </c>
      <c r="AL34" s="84">
        <v>208454.96496280216</v>
      </c>
      <c r="AM34" s="87">
        <v>24.010016696936439</v>
      </c>
      <c r="AN34" s="84">
        <v>681192.86222190061</v>
      </c>
      <c r="AO34" s="88">
        <v>9.8684987355947769</v>
      </c>
      <c r="AP34" s="86">
        <v>800115.61953959649</v>
      </c>
      <c r="AQ34" s="87">
        <v>7.4845710981983169</v>
      </c>
      <c r="AR34" s="84">
        <v>1207777.5599560249</v>
      </c>
      <c r="AS34" s="87">
        <v>12.934976491662738</v>
      </c>
      <c r="AT34" s="84">
        <v>2007893.1794956215</v>
      </c>
      <c r="AU34" s="88">
        <v>10.025680586671434</v>
      </c>
      <c r="AV34" s="177">
        <v>1272853.5167986951</v>
      </c>
      <c r="AW34" s="178">
        <v>1416232.524918827</v>
      </c>
      <c r="AX34" s="179">
        <v>2689086.0417175218</v>
      </c>
      <c r="AY34" s="81"/>
      <c r="AZ34" s="83">
        <v>1180953.8340969689</v>
      </c>
      <c r="BA34" s="87">
        <v>11.071926591447459</v>
      </c>
      <c r="BB34" s="84">
        <v>358287.49633485137</v>
      </c>
      <c r="BC34" s="87">
        <v>24.295619199488126</v>
      </c>
      <c r="BD34" s="84">
        <v>1539241.3304318204</v>
      </c>
      <c r="BE34" s="88">
        <v>12.678148493372158</v>
      </c>
      <c r="BF34" s="86">
        <v>3463312.3832292198</v>
      </c>
      <c r="BG34" s="87">
        <v>6.9631814691715901</v>
      </c>
      <c r="BH34" s="84">
        <v>2613213.3561002985</v>
      </c>
      <c r="BI34" s="87">
        <v>14.537881949020308</v>
      </c>
      <c r="BJ34" s="84">
        <v>6076525.7393295188</v>
      </c>
      <c r="BK34" s="88">
        <v>8.973982339102589</v>
      </c>
      <c r="BL34" s="177">
        <v>4644266.2173261885</v>
      </c>
      <c r="BM34" s="178">
        <v>2971500.8524351497</v>
      </c>
      <c r="BN34" s="179">
        <v>7615767.0697613377</v>
      </c>
      <c r="BO34" s="81"/>
      <c r="BP34" s="83">
        <v>458620.51111528551</v>
      </c>
      <c r="BQ34" s="87">
        <v>6.2369345887599517</v>
      </c>
      <c r="BR34" s="84">
        <v>121803.9733994831</v>
      </c>
      <c r="BS34" s="87">
        <v>12.678669032942969</v>
      </c>
      <c r="BT34" s="84">
        <v>580424.48451476858</v>
      </c>
      <c r="BU34" s="88">
        <v>6.9812904079236056</v>
      </c>
      <c r="BV34" s="86">
        <v>1309056.2827561288</v>
      </c>
      <c r="BW34" s="87">
        <v>6.0608666470177504</v>
      </c>
      <c r="BX34" s="84">
        <v>1467364.6041455115</v>
      </c>
      <c r="BY34" s="87">
        <v>13.940779274969945</v>
      </c>
      <c r="BZ34" s="84">
        <v>2776420.8869016403</v>
      </c>
      <c r="CA34" s="88">
        <v>8.6427705184927266</v>
      </c>
      <c r="CB34" s="177">
        <v>1767676.7938714144</v>
      </c>
      <c r="CC34" s="178">
        <v>1589168.5775449947</v>
      </c>
      <c r="CD34" s="179">
        <v>3356845.371416409</v>
      </c>
      <c r="CE34" s="81"/>
      <c r="CF34" s="83">
        <v>4306277.0700829001</v>
      </c>
      <c r="CG34" s="87">
        <v>34.613592718293546</v>
      </c>
      <c r="CH34" s="84">
        <v>1152440.0328760848</v>
      </c>
      <c r="CI34" s="87">
        <v>70.636839281402686</v>
      </c>
      <c r="CJ34" s="84">
        <v>5458717.1029589847</v>
      </c>
      <c r="CK34" s="88">
        <v>38.789959871799503</v>
      </c>
      <c r="CL34" s="86">
        <v>4129650.7935710368</v>
      </c>
      <c r="CM34" s="87">
        <v>8.9446398959714024</v>
      </c>
      <c r="CN34" s="84">
        <v>4194340.6876988634</v>
      </c>
      <c r="CO34" s="87">
        <v>27.743100755358423</v>
      </c>
      <c r="CP34" s="84">
        <v>8323991.4812698998</v>
      </c>
      <c r="CQ34" s="88">
        <v>13.581874739987599</v>
      </c>
      <c r="CR34" s="177">
        <v>8435927.8636539374</v>
      </c>
      <c r="CS34" s="178">
        <v>5346780.720574948</v>
      </c>
      <c r="CT34" s="179">
        <v>13782708.584228884</v>
      </c>
      <c r="CU34" s="81"/>
      <c r="CV34" s="86">
        <v>8428939.3606994562</v>
      </c>
      <c r="CW34" s="87">
        <v>13.056058836640029</v>
      </c>
      <c r="CX34" s="87">
        <v>2591686.1466718605</v>
      </c>
      <c r="CY34" s="87">
        <v>30.112775621869964</v>
      </c>
      <c r="CZ34" s="84">
        <v>11020625.507371318</v>
      </c>
      <c r="DA34" s="88">
        <v>15.062454394749649</v>
      </c>
      <c r="DB34" s="86">
        <v>14444299.223925384</v>
      </c>
      <c r="DC34" s="87">
        <v>6.234450549247593</v>
      </c>
      <c r="DD34" s="84">
        <v>14496681.266228827</v>
      </c>
      <c r="DE34" s="87">
        <v>15.327492679424344</v>
      </c>
      <c r="DF34" s="84">
        <v>28940980.49015421</v>
      </c>
      <c r="DG34" s="88">
        <v>8.8703962211535572</v>
      </c>
      <c r="DH34" s="224"/>
      <c r="DI34" s="237" t="s">
        <v>34</v>
      </c>
      <c r="DJ34" s="86">
        <v>11020625.507371318</v>
      </c>
      <c r="DK34" s="84">
        <v>28940980.49015421</v>
      </c>
      <c r="DL34" s="85">
        <v>39961605.997525528</v>
      </c>
      <c r="DM34"/>
    </row>
    <row r="35" spans="1:117" s="65" customFormat="1" ht="15.6">
      <c r="A35" s="73">
        <v>23</v>
      </c>
      <c r="B35" s="73" t="s">
        <v>35</v>
      </c>
      <c r="C35" s="82"/>
      <c r="D35" s="83">
        <v>0</v>
      </c>
      <c r="E35" s="87">
        <v>0</v>
      </c>
      <c r="F35" s="84">
        <v>0</v>
      </c>
      <c r="G35" s="87">
        <v>0</v>
      </c>
      <c r="H35" s="84">
        <v>0</v>
      </c>
      <c r="I35" s="88">
        <v>0</v>
      </c>
      <c r="J35" s="86">
        <v>0</v>
      </c>
      <c r="K35" s="87">
        <v>0</v>
      </c>
      <c r="L35" s="84">
        <v>0</v>
      </c>
      <c r="M35" s="87">
        <v>0</v>
      </c>
      <c r="N35" s="84">
        <v>0</v>
      </c>
      <c r="O35" s="88">
        <v>0</v>
      </c>
      <c r="P35" s="177">
        <v>0</v>
      </c>
      <c r="Q35" s="178">
        <v>0</v>
      </c>
      <c r="R35" s="179">
        <v>0</v>
      </c>
      <c r="S35" s="79"/>
      <c r="T35" s="83">
        <v>2808003.0134764425</v>
      </c>
      <c r="U35" s="87">
        <v>15.268105101196992</v>
      </c>
      <c r="V35" s="84">
        <v>6556.3698118532566</v>
      </c>
      <c r="W35" s="87">
        <v>0.28410841148560284</v>
      </c>
      <c r="X35" s="84">
        <v>2814559.3832882959</v>
      </c>
      <c r="Y35" s="88">
        <v>13.597562120335745</v>
      </c>
      <c r="Z35" s="86">
        <v>2762.7026897885362</v>
      </c>
      <c r="AA35" s="87">
        <v>3.4400524590225321E-3</v>
      </c>
      <c r="AB35" s="84">
        <v>1509.8138718960975</v>
      </c>
      <c r="AC35" s="87">
        <v>6.4415976785890628E-3</v>
      </c>
      <c r="AD35" s="84">
        <v>4272.5165616846334</v>
      </c>
      <c r="AE35" s="88">
        <v>4.1181517610725891E-3</v>
      </c>
      <c r="AF35" s="177">
        <v>2810765.7161662308</v>
      </c>
      <c r="AG35" s="178">
        <v>8066.1836837493538</v>
      </c>
      <c r="AH35" s="179">
        <v>2818831.8998499801</v>
      </c>
      <c r="AI35" s="81"/>
      <c r="AJ35" s="83">
        <v>513554.59446591401</v>
      </c>
      <c r="AK35" s="87">
        <v>8.5103089645523902</v>
      </c>
      <c r="AL35" s="84">
        <v>0</v>
      </c>
      <c r="AM35" s="87">
        <v>0</v>
      </c>
      <c r="AN35" s="84">
        <v>513554.59446591401</v>
      </c>
      <c r="AO35" s="88">
        <v>7.4399089409349095</v>
      </c>
      <c r="AP35" s="86">
        <v>0</v>
      </c>
      <c r="AQ35" s="87">
        <v>0</v>
      </c>
      <c r="AR35" s="84">
        <v>0</v>
      </c>
      <c r="AS35" s="87">
        <v>0</v>
      </c>
      <c r="AT35" s="84">
        <v>0</v>
      </c>
      <c r="AU35" s="88">
        <v>0</v>
      </c>
      <c r="AV35" s="177">
        <v>513554.59446591401</v>
      </c>
      <c r="AW35" s="178">
        <v>0</v>
      </c>
      <c r="AX35" s="179">
        <v>513554.59446591401</v>
      </c>
      <c r="AY35" s="81"/>
      <c r="AZ35" s="83">
        <v>973917.97961133753</v>
      </c>
      <c r="BA35" s="87">
        <v>9.1308805348796902</v>
      </c>
      <c r="BB35" s="84">
        <v>0</v>
      </c>
      <c r="BC35" s="87">
        <v>0</v>
      </c>
      <c r="BD35" s="84">
        <v>973917.97961133753</v>
      </c>
      <c r="BE35" s="88">
        <v>8.0217939329978627</v>
      </c>
      <c r="BF35" s="86">
        <v>0</v>
      </c>
      <c r="BG35" s="87">
        <v>0</v>
      </c>
      <c r="BH35" s="84">
        <v>0</v>
      </c>
      <c r="BI35" s="87">
        <v>0</v>
      </c>
      <c r="BJ35" s="84">
        <v>0</v>
      </c>
      <c r="BK35" s="88">
        <v>0</v>
      </c>
      <c r="BL35" s="177">
        <v>973917.97961133753</v>
      </c>
      <c r="BM35" s="178">
        <v>0</v>
      </c>
      <c r="BN35" s="179">
        <v>973917.97961133753</v>
      </c>
      <c r="BO35" s="81"/>
      <c r="BP35" s="83">
        <v>955984.48815970903</v>
      </c>
      <c r="BQ35" s="87">
        <v>13.000754602147458</v>
      </c>
      <c r="BR35" s="84">
        <v>4603.265196435912</v>
      </c>
      <c r="BS35" s="87">
        <v>0.47915740568709397</v>
      </c>
      <c r="BT35" s="84">
        <v>960587.753356145</v>
      </c>
      <c r="BU35" s="88">
        <v>11.553857990812425</v>
      </c>
      <c r="BV35" s="86">
        <v>0</v>
      </c>
      <c r="BW35" s="87">
        <v>0</v>
      </c>
      <c r="BX35" s="84">
        <v>1683.348054765738</v>
      </c>
      <c r="BY35" s="87">
        <v>1.5992742095687108E-2</v>
      </c>
      <c r="BZ35" s="84">
        <v>1683.348054765738</v>
      </c>
      <c r="CA35" s="88">
        <v>5.2401244381672946E-3</v>
      </c>
      <c r="CB35" s="177">
        <v>955984.48815970903</v>
      </c>
      <c r="CC35" s="178">
        <v>6286.6132512016502</v>
      </c>
      <c r="CD35" s="179">
        <v>962271.10141091072</v>
      </c>
      <c r="CE35" s="81"/>
      <c r="CF35" s="83">
        <v>1019721.3204306024</v>
      </c>
      <c r="CG35" s="87">
        <v>8.1964578444707215</v>
      </c>
      <c r="CH35" s="84">
        <v>25052.029450967395</v>
      </c>
      <c r="CI35" s="87">
        <v>1.5355212657657</v>
      </c>
      <c r="CJ35" s="84">
        <v>1044773.3498815699</v>
      </c>
      <c r="CK35" s="88">
        <v>7.4242199316508781</v>
      </c>
      <c r="CL35" s="86">
        <v>8026.8568798258375</v>
      </c>
      <c r="CM35" s="87">
        <v>1.738581489706478E-2</v>
      </c>
      <c r="CN35" s="84">
        <v>2308.4434520233835</v>
      </c>
      <c r="CO35" s="87">
        <v>1.526899792984346E-2</v>
      </c>
      <c r="CP35" s="84">
        <v>10335.300331849221</v>
      </c>
      <c r="CQ35" s="88">
        <v>1.6863635050947127E-2</v>
      </c>
      <c r="CR35" s="177">
        <v>1027748.1773104282</v>
      </c>
      <c r="CS35" s="178">
        <v>27360.472902990779</v>
      </c>
      <c r="CT35" s="179">
        <v>1055108.650213419</v>
      </c>
      <c r="CU35" s="81"/>
      <c r="CV35" s="86">
        <v>6271181.3961440045</v>
      </c>
      <c r="CW35" s="87">
        <v>9.7137860150062956</v>
      </c>
      <c r="CX35" s="87">
        <v>36211.664459256564</v>
      </c>
      <c r="CY35" s="87">
        <v>0.42074297003760563</v>
      </c>
      <c r="CZ35" s="84">
        <v>6307393.060603261</v>
      </c>
      <c r="DA35" s="88">
        <v>8.6206377543227077</v>
      </c>
      <c r="DB35" s="86">
        <v>10789.559569614374</v>
      </c>
      <c r="DC35" s="87">
        <v>4.6569912836963148E-3</v>
      </c>
      <c r="DD35" s="84">
        <v>5501.605378685219</v>
      </c>
      <c r="DE35" s="87">
        <v>5.8169048914197344E-3</v>
      </c>
      <c r="DF35" s="84">
        <v>16291.164948299593</v>
      </c>
      <c r="DG35" s="88">
        <v>4.993234007560605E-3</v>
      </c>
      <c r="DH35" s="224"/>
      <c r="DI35" s="237" t="s">
        <v>35</v>
      </c>
      <c r="DJ35" s="86">
        <v>6307393.060603261</v>
      </c>
      <c r="DK35" s="84">
        <v>16291.164948299593</v>
      </c>
      <c r="DL35" s="85">
        <v>6323684.2255515605</v>
      </c>
      <c r="DM35"/>
    </row>
    <row r="36" spans="1:117" s="65" customFormat="1" ht="15.6">
      <c r="A36" s="73">
        <v>24</v>
      </c>
      <c r="B36" s="73" t="s">
        <v>36</v>
      </c>
      <c r="C36" s="82"/>
      <c r="D36" s="83">
        <v>0</v>
      </c>
      <c r="E36" s="87">
        <v>0</v>
      </c>
      <c r="F36" s="84">
        <v>0</v>
      </c>
      <c r="G36" s="87">
        <v>0</v>
      </c>
      <c r="H36" s="84">
        <v>0</v>
      </c>
      <c r="I36" s="88">
        <v>0</v>
      </c>
      <c r="J36" s="86">
        <v>0</v>
      </c>
      <c r="K36" s="87">
        <v>0</v>
      </c>
      <c r="L36" s="84">
        <v>0</v>
      </c>
      <c r="M36" s="87">
        <v>0</v>
      </c>
      <c r="N36" s="84">
        <v>0</v>
      </c>
      <c r="O36" s="88">
        <v>0</v>
      </c>
      <c r="P36" s="177">
        <v>0</v>
      </c>
      <c r="Q36" s="178">
        <v>0</v>
      </c>
      <c r="R36" s="179">
        <v>0</v>
      </c>
      <c r="S36" s="79"/>
      <c r="T36" s="83">
        <v>494627.38602045184</v>
      </c>
      <c r="U36" s="87">
        <v>2.6894639640506752</v>
      </c>
      <c r="V36" s="84">
        <v>0</v>
      </c>
      <c r="W36" s="87">
        <v>0</v>
      </c>
      <c r="X36" s="84">
        <v>494627.38602045184</v>
      </c>
      <c r="Y36" s="88">
        <v>2.389619720858263</v>
      </c>
      <c r="Z36" s="86">
        <v>0</v>
      </c>
      <c r="AA36" s="87">
        <v>0</v>
      </c>
      <c r="AB36" s="84">
        <v>0</v>
      </c>
      <c r="AC36" s="87">
        <v>0</v>
      </c>
      <c r="AD36" s="84">
        <v>0</v>
      </c>
      <c r="AE36" s="88">
        <v>0</v>
      </c>
      <c r="AF36" s="177">
        <v>494627.38602045184</v>
      </c>
      <c r="AG36" s="178">
        <v>0</v>
      </c>
      <c r="AH36" s="179">
        <v>494627.38602045184</v>
      </c>
      <c r="AI36" s="81"/>
      <c r="AJ36" s="83">
        <v>316987.33869514748</v>
      </c>
      <c r="AK36" s="87">
        <v>5.2529180328966358</v>
      </c>
      <c r="AL36" s="84">
        <v>0</v>
      </c>
      <c r="AM36" s="87">
        <v>0</v>
      </c>
      <c r="AN36" s="84">
        <v>316987.33869514748</v>
      </c>
      <c r="AO36" s="88">
        <v>4.5922224447701261</v>
      </c>
      <c r="AP36" s="86">
        <v>0</v>
      </c>
      <c r="AQ36" s="87">
        <v>0</v>
      </c>
      <c r="AR36" s="84">
        <v>0</v>
      </c>
      <c r="AS36" s="87">
        <v>0</v>
      </c>
      <c r="AT36" s="84">
        <v>0</v>
      </c>
      <c r="AU36" s="88">
        <v>0</v>
      </c>
      <c r="AV36" s="177">
        <v>316987.33869514748</v>
      </c>
      <c r="AW36" s="178">
        <v>0</v>
      </c>
      <c r="AX36" s="179">
        <v>316987.33869514748</v>
      </c>
      <c r="AY36" s="81"/>
      <c r="AZ36" s="83">
        <v>273395.7635011177</v>
      </c>
      <c r="BA36" s="87">
        <v>2.5631974227102221</v>
      </c>
      <c r="BB36" s="84">
        <v>0</v>
      </c>
      <c r="BC36" s="87">
        <v>0</v>
      </c>
      <c r="BD36" s="84">
        <v>273395.7635011177</v>
      </c>
      <c r="BE36" s="88">
        <v>2.2518574693895652</v>
      </c>
      <c r="BF36" s="86">
        <v>0</v>
      </c>
      <c r="BG36" s="87">
        <v>0</v>
      </c>
      <c r="BH36" s="84">
        <v>0</v>
      </c>
      <c r="BI36" s="87">
        <v>0</v>
      </c>
      <c r="BJ36" s="84">
        <v>0</v>
      </c>
      <c r="BK36" s="88">
        <v>0</v>
      </c>
      <c r="BL36" s="177">
        <v>273395.7635011177</v>
      </c>
      <c r="BM36" s="178">
        <v>0</v>
      </c>
      <c r="BN36" s="179">
        <v>273395.7635011177</v>
      </c>
      <c r="BO36" s="81"/>
      <c r="BP36" s="83">
        <v>377777.43424686359</v>
      </c>
      <c r="BQ36" s="87">
        <v>5.1375223946644848</v>
      </c>
      <c r="BR36" s="84">
        <v>0</v>
      </c>
      <c r="BS36" s="87">
        <v>0</v>
      </c>
      <c r="BT36" s="84">
        <v>377777.43424686359</v>
      </c>
      <c r="BU36" s="88">
        <v>4.5438709916630211</v>
      </c>
      <c r="BV36" s="86">
        <v>0</v>
      </c>
      <c r="BW36" s="87">
        <v>0</v>
      </c>
      <c r="BX36" s="84">
        <v>0</v>
      </c>
      <c r="BY36" s="87">
        <v>0</v>
      </c>
      <c r="BZ36" s="84">
        <v>0</v>
      </c>
      <c r="CA36" s="88">
        <v>0</v>
      </c>
      <c r="CB36" s="177">
        <v>377777.43424686359</v>
      </c>
      <c r="CC36" s="178">
        <v>0</v>
      </c>
      <c r="CD36" s="179">
        <v>377777.43424686359</v>
      </c>
      <c r="CE36" s="81"/>
      <c r="CF36" s="83">
        <v>419784.87062769104</v>
      </c>
      <c r="CG36" s="87">
        <v>3.3742052136298613</v>
      </c>
      <c r="CH36" s="84">
        <v>0</v>
      </c>
      <c r="CI36" s="87">
        <v>0</v>
      </c>
      <c r="CJ36" s="84">
        <v>419784.87062769104</v>
      </c>
      <c r="CK36" s="88">
        <v>2.9830156022575309</v>
      </c>
      <c r="CL36" s="86">
        <v>0</v>
      </c>
      <c r="CM36" s="87">
        <v>0</v>
      </c>
      <c r="CN36" s="84">
        <v>0</v>
      </c>
      <c r="CO36" s="87">
        <v>0</v>
      </c>
      <c r="CP36" s="84">
        <v>0</v>
      </c>
      <c r="CQ36" s="88">
        <v>0</v>
      </c>
      <c r="CR36" s="177">
        <v>419784.87062769104</v>
      </c>
      <c r="CS36" s="178">
        <v>0</v>
      </c>
      <c r="CT36" s="179">
        <v>419784.87062769104</v>
      </c>
      <c r="CU36" s="81"/>
      <c r="CV36" s="86">
        <v>1882572.7930912715</v>
      </c>
      <c r="CW36" s="87">
        <v>2.9160230129853213</v>
      </c>
      <c r="CX36" s="87">
        <v>0</v>
      </c>
      <c r="CY36" s="87">
        <v>0</v>
      </c>
      <c r="CZ36" s="84">
        <v>1882572.7930912715</v>
      </c>
      <c r="DA36" s="88">
        <v>2.5730088389054941</v>
      </c>
      <c r="DB36" s="86">
        <v>0</v>
      </c>
      <c r="DC36" s="87">
        <v>0</v>
      </c>
      <c r="DD36" s="84">
        <v>0</v>
      </c>
      <c r="DE36" s="87">
        <v>0</v>
      </c>
      <c r="DF36" s="84">
        <v>0</v>
      </c>
      <c r="DG36" s="88">
        <v>0</v>
      </c>
      <c r="DH36" s="224"/>
      <c r="DI36" s="237" t="s">
        <v>36</v>
      </c>
      <c r="DJ36" s="86">
        <v>1882572.7930912715</v>
      </c>
      <c r="DK36" s="84">
        <v>0</v>
      </c>
      <c r="DL36" s="85">
        <v>1882572.7930912715</v>
      </c>
      <c r="DM36"/>
    </row>
    <row r="37" spans="1:117" s="65" customFormat="1" ht="15.6">
      <c r="A37" s="73">
        <v>25</v>
      </c>
      <c r="B37" s="73" t="s">
        <v>37</v>
      </c>
      <c r="C37" s="82"/>
      <c r="D37" s="83">
        <v>0</v>
      </c>
      <c r="E37" s="87">
        <v>0</v>
      </c>
      <c r="F37" s="84">
        <v>0</v>
      </c>
      <c r="G37" s="87">
        <v>0</v>
      </c>
      <c r="H37" s="84">
        <v>0</v>
      </c>
      <c r="I37" s="88">
        <v>0</v>
      </c>
      <c r="J37" s="86">
        <v>0</v>
      </c>
      <c r="K37" s="87">
        <v>0</v>
      </c>
      <c r="L37" s="84">
        <v>0</v>
      </c>
      <c r="M37" s="87">
        <v>0</v>
      </c>
      <c r="N37" s="84">
        <v>0</v>
      </c>
      <c r="O37" s="88">
        <v>0</v>
      </c>
      <c r="P37" s="177">
        <v>0</v>
      </c>
      <c r="Q37" s="178">
        <v>0</v>
      </c>
      <c r="R37" s="179">
        <v>0</v>
      </c>
      <c r="S37" s="79"/>
      <c r="T37" s="83">
        <v>2965507.1001878195</v>
      </c>
      <c r="U37" s="87">
        <v>16.124510503269587</v>
      </c>
      <c r="V37" s="84">
        <v>13679.172605088797</v>
      </c>
      <c r="W37" s="87">
        <v>0.59276217034661338</v>
      </c>
      <c r="X37" s="84">
        <v>2979186.2727929084</v>
      </c>
      <c r="Y37" s="88">
        <v>14.392899525546685</v>
      </c>
      <c r="Z37" s="86">
        <v>3782.3160583114982</v>
      </c>
      <c r="AA37" s="87">
        <v>4.7096510620876116E-3</v>
      </c>
      <c r="AB37" s="84">
        <v>12224.843375362814</v>
      </c>
      <c r="AC37" s="87">
        <v>5.2157106365009767E-2</v>
      </c>
      <c r="AD37" s="84">
        <v>16007.159433674313</v>
      </c>
      <c r="AE37" s="88">
        <v>1.5428825344462483E-2</v>
      </c>
      <c r="AF37" s="177">
        <v>2969289.4162461311</v>
      </c>
      <c r="AG37" s="178">
        <v>25904.015980451612</v>
      </c>
      <c r="AH37" s="179">
        <v>2995193.4322265829</v>
      </c>
      <c r="AI37" s="81"/>
      <c r="AJ37" s="83">
        <v>920915.8191300896</v>
      </c>
      <c r="AK37" s="87">
        <v>15.260847114592586</v>
      </c>
      <c r="AL37" s="84">
        <v>0</v>
      </c>
      <c r="AM37" s="87">
        <v>0</v>
      </c>
      <c r="AN37" s="84">
        <v>920915.8191300896</v>
      </c>
      <c r="AO37" s="88">
        <v>13.341385532184356</v>
      </c>
      <c r="AP37" s="86">
        <v>0</v>
      </c>
      <c r="AQ37" s="87">
        <v>0</v>
      </c>
      <c r="AR37" s="84">
        <v>0</v>
      </c>
      <c r="AS37" s="87">
        <v>0</v>
      </c>
      <c r="AT37" s="84">
        <v>0</v>
      </c>
      <c r="AU37" s="88">
        <v>0</v>
      </c>
      <c r="AV37" s="177">
        <v>920915.8191300896</v>
      </c>
      <c r="AW37" s="178">
        <v>0</v>
      </c>
      <c r="AX37" s="179">
        <v>920915.8191300896</v>
      </c>
      <c r="AY37" s="81"/>
      <c r="AZ37" s="83">
        <v>1585877.1198652748</v>
      </c>
      <c r="BA37" s="87">
        <v>14.868248484608152</v>
      </c>
      <c r="BB37" s="84">
        <v>201.53227060800518</v>
      </c>
      <c r="BC37" s="87">
        <v>1.3665984309215784E-2</v>
      </c>
      <c r="BD37" s="84">
        <v>1586078.6521358828</v>
      </c>
      <c r="BE37" s="88">
        <v>13.063929792156124</v>
      </c>
      <c r="BF37" s="86">
        <v>0</v>
      </c>
      <c r="BG37" s="87">
        <v>0</v>
      </c>
      <c r="BH37" s="84">
        <v>0</v>
      </c>
      <c r="BI37" s="87">
        <v>0</v>
      </c>
      <c r="BJ37" s="84">
        <v>0</v>
      </c>
      <c r="BK37" s="88">
        <v>0</v>
      </c>
      <c r="BL37" s="177">
        <v>1585877.1198652748</v>
      </c>
      <c r="BM37" s="178">
        <v>201.53227060800518</v>
      </c>
      <c r="BN37" s="179">
        <v>1586078.6521358828</v>
      </c>
      <c r="BO37" s="81"/>
      <c r="BP37" s="83">
        <v>1082786.3066885986</v>
      </c>
      <c r="BQ37" s="87">
        <v>14.72517518241604</v>
      </c>
      <c r="BR37" s="84">
        <v>2314.6638182989163</v>
      </c>
      <c r="BS37" s="87">
        <v>0.240935132538661</v>
      </c>
      <c r="BT37" s="84">
        <v>1085100.9705068974</v>
      </c>
      <c r="BU37" s="88">
        <v>13.051491105447408</v>
      </c>
      <c r="BV37" s="86">
        <v>295.392623372005</v>
      </c>
      <c r="BW37" s="87">
        <v>1.367653417468829E-3</v>
      </c>
      <c r="BX37" s="84">
        <v>6661.282228711073</v>
      </c>
      <c r="BY37" s="87">
        <v>6.3285883396933917E-2</v>
      </c>
      <c r="BZ37" s="84">
        <v>6956.6748520830779</v>
      </c>
      <c r="CA37" s="88">
        <v>2.165555827719625E-2</v>
      </c>
      <c r="CB37" s="177">
        <v>1083081.6993119705</v>
      </c>
      <c r="CC37" s="178">
        <v>8975.9460470099893</v>
      </c>
      <c r="CD37" s="179">
        <v>1092057.6453589804</v>
      </c>
      <c r="CE37" s="81"/>
      <c r="CF37" s="83">
        <v>1325473.1305954559</v>
      </c>
      <c r="CG37" s="87">
        <v>10.654072265858499</v>
      </c>
      <c r="CH37" s="84">
        <v>162344.86218316812</v>
      </c>
      <c r="CI37" s="87">
        <v>9.9506504556033182</v>
      </c>
      <c r="CJ37" s="84">
        <v>1487817.9927786239</v>
      </c>
      <c r="CK37" s="88">
        <v>10.572520822729606</v>
      </c>
      <c r="CL37" s="86">
        <v>409164.34994348779</v>
      </c>
      <c r="CM37" s="87">
        <v>0.88623177877685844</v>
      </c>
      <c r="CN37" s="84">
        <v>579592.94838630548</v>
      </c>
      <c r="CO37" s="87">
        <v>3.8336670197857292</v>
      </c>
      <c r="CP37" s="84">
        <v>988757.29832979327</v>
      </c>
      <c r="CQ37" s="88">
        <v>1.6133098891777169</v>
      </c>
      <c r="CR37" s="177">
        <v>1734637.4805389438</v>
      </c>
      <c r="CS37" s="178">
        <v>741937.81056947354</v>
      </c>
      <c r="CT37" s="179">
        <v>2476575.2911084173</v>
      </c>
      <c r="CU37" s="81"/>
      <c r="CV37" s="86">
        <v>7880559.4764672378</v>
      </c>
      <c r="CW37" s="87">
        <v>12.20664235290683</v>
      </c>
      <c r="CX37" s="87">
        <v>178540.23087716385</v>
      </c>
      <c r="CY37" s="87">
        <v>2.0744571709753425</v>
      </c>
      <c r="CZ37" s="84">
        <v>8059099.7073444016</v>
      </c>
      <c r="DA37" s="88">
        <v>11.01478511572885</v>
      </c>
      <c r="DB37" s="86">
        <v>413242.05862517131</v>
      </c>
      <c r="DC37" s="87">
        <v>0.17836359794461248</v>
      </c>
      <c r="DD37" s="84">
        <v>598479.07399037934</v>
      </c>
      <c r="DE37" s="87">
        <v>0.63277818260003149</v>
      </c>
      <c r="DF37" s="84">
        <v>1011721.1326155507</v>
      </c>
      <c r="DG37" s="88">
        <v>0.31009202727831831</v>
      </c>
      <c r="DH37" s="224"/>
      <c r="DI37" s="237" t="s">
        <v>37</v>
      </c>
      <c r="DJ37" s="86">
        <v>8059099.7073444016</v>
      </c>
      <c r="DK37" s="84">
        <v>1011721.1326155507</v>
      </c>
      <c r="DL37" s="85">
        <v>9070820.839959953</v>
      </c>
      <c r="DM37"/>
    </row>
    <row r="38" spans="1:117" s="65" customFormat="1" ht="15.6">
      <c r="A38" s="73">
        <v>26</v>
      </c>
      <c r="B38" s="73" t="s">
        <v>38</v>
      </c>
      <c r="C38" s="82"/>
      <c r="D38" s="83">
        <v>0</v>
      </c>
      <c r="E38" s="87">
        <v>0</v>
      </c>
      <c r="F38" s="84">
        <v>0</v>
      </c>
      <c r="G38" s="87">
        <v>0</v>
      </c>
      <c r="H38" s="84">
        <v>0</v>
      </c>
      <c r="I38" s="88">
        <v>0</v>
      </c>
      <c r="J38" s="86">
        <v>0</v>
      </c>
      <c r="K38" s="87">
        <v>0</v>
      </c>
      <c r="L38" s="84">
        <v>0</v>
      </c>
      <c r="M38" s="87">
        <v>0</v>
      </c>
      <c r="N38" s="84">
        <v>0</v>
      </c>
      <c r="O38" s="88">
        <v>0</v>
      </c>
      <c r="P38" s="177">
        <v>0</v>
      </c>
      <c r="Q38" s="178">
        <v>0</v>
      </c>
      <c r="R38" s="179">
        <v>0</v>
      </c>
      <c r="S38" s="79"/>
      <c r="T38" s="83">
        <v>2067694.5089935069</v>
      </c>
      <c r="U38" s="87">
        <v>11.242786040103239</v>
      </c>
      <c r="V38" s="84">
        <v>3387.8125180404081</v>
      </c>
      <c r="W38" s="87">
        <v>0.14680471976601847</v>
      </c>
      <c r="X38" s="84">
        <v>2071082.3215115473</v>
      </c>
      <c r="Y38" s="88">
        <v>10.005711974064193</v>
      </c>
      <c r="Z38" s="86">
        <v>178.01285278206819</v>
      </c>
      <c r="AA38" s="87">
        <v>2.2165742054475006E-4</v>
      </c>
      <c r="AB38" s="84">
        <v>3533.1969095866466</v>
      </c>
      <c r="AC38" s="87">
        <v>1.5074330309476488E-2</v>
      </c>
      <c r="AD38" s="84">
        <v>3711.209762368715</v>
      </c>
      <c r="AE38" s="88">
        <v>3.5771248157742339E-3</v>
      </c>
      <c r="AF38" s="177">
        <v>2067872.521846289</v>
      </c>
      <c r="AG38" s="178">
        <v>6921.0094276270547</v>
      </c>
      <c r="AH38" s="179">
        <v>2074793.5312739161</v>
      </c>
      <c r="AI38" s="81"/>
      <c r="AJ38" s="83">
        <v>461485.2347791362</v>
      </c>
      <c r="AK38" s="87">
        <v>7.6474477550606714</v>
      </c>
      <c r="AL38" s="84">
        <v>85.620155576710005</v>
      </c>
      <c r="AM38" s="87">
        <v>9.8618009187641104E-3</v>
      </c>
      <c r="AN38" s="84">
        <v>461570.85493471293</v>
      </c>
      <c r="AO38" s="88">
        <v>6.6868161000001871</v>
      </c>
      <c r="AP38" s="86">
        <v>0</v>
      </c>
      <c r="AQ38" s="87">
        <v>0</v>
      </c>
      <c r="AR38" s="84">
        <v>0</v>
      </c>
      <c r="AS38" s="87">
        <v>0</v>
      </c>
      <c r="AT38" s="84">
        <v>0</v>
      </c>
      <c r="AU38" s="88">
        <v>0</v>
      </c>
      <c r="AV38" s="177">
        <v>461485.2347791362</v>
      </c>
      <c r="AW38" s="178">
        <v>85.620155576710005</v>
      </c>
      <c r="AX38" s="179">
        <v>461570.85493471293</v>
      </c>
      <c r="AY38" s="81"/>
      <c r="AZ38" s="83">
        <v>1848866.2056520411</v>
      </c>
      <c r="BA38" s="87">
        <v>17.333879035195675</v>
      </c>
      <c r="BB38" s="84">
        <v>308.75905772821869</v>
      </c>
      <c r="BC38" s="87">
        <v>2.0937075861410366E-2</v>
      </c>
      <c r="BD38" s="84">
        <v>1849174.9647097692</v>
      </c>
      <c r="BE38" s="88">
        <v>15.230954580877606</v>
      </c>
      <c r="BF38" s="86">
        <v>0</v>
      </c>
      <c r="BG38" s="87">
        <v>0</v>
      </c>
      <c r="BH38" s="84">
        <v>0</v>
      </c>
      <c r="BI38" s="87">
        <v>0</v>
      </c>
      <c r="BJ38" s="84">
        <v>0</v>
      </c>
      <c r="BK38" s="88">
        <v>0</v>
      </c>
      <c r="BL38" s="177">
        <v>1848866.2056520411</v>
      </c>
      <c r="BM38" s="178">
        <v>308.75905772821869</v>
      </c>
      <c r="BN38" s="179">
        <v>1849174.9647097692</v>
      </c>
      <c r="BO38" s="81"/>
      <c r="BP38" s="83">
        <v>355401.18041123851</v>
      </c>
      <c r="BQ38" s="87">
        <v>4.8332201924474525</v>
      </c>
      <c r="BR38" s="84">
        <v>61.053482273190788</v>
      </c>
      <c r="BS38" s="87">
        <v>6.355103806931486E-3</v>
      </c>
      <c r="BT38" s="84">
        <v>355462.2338935117</v>
      </c>
      <c r="BU38" s="88">
        <v>4.2754658875813289</v>
      </c>
      <c r="BV38" s="86">
        <v>20.944379021487784</v>
      </c>
      <c r="BW38" s="87">
        <v>9.6971451820671728E-5</v>
      </c>
      <c r="BX38" s="84">
        <v>687.43294242346872</v>
      </c>
      <c r="BY38" s="87">
        <v>6.530995016231402E-3</v>
      </c>
      <c r="BZ38" s="84">
        <v>708.37732144495646</v>
      </c>
      <c r="CA38" s="88">
        <v>2.2051205055533102E-3</v>
      </c>
      <c r="CB38" s="177">
        <v>355422.12479025999</v>
      </c>
      <c r="CC38" s="178">
        <v>748.48642469665947</v>
      </c>
      <c r="CD38" s="179">
        <v>356170.61121495662</v>
      </c>
      <c r="CE38" s="81"/>
      <c r="CF38" s="83">
        <v>2275093.8573891674</v>
      </c>
      <c r="CG38" s="87">
        <v>18.287065809735289</v>
      </c>
      <c r="CH38" s="84">
        <v>221832.40097623586</v>
      </c>
      <c r="CI38" s="87">
        <v>13.596837326156045</v>
      </c>
      <c r="CJ38" s="84">
        <v>2496926.2583654034</v>
      </c>
      <c r="CK38" s="88">
        <v>17.743302599860744</v>
      </c>
      <c r="CL38" s="86">
        <v>508265.9533695018</v>
      </c>
      <c r="CM38" s="87">
        <v>1.1008814428935039</v>
      </c>
      <c r="CN38" s="84">
        <v>543186.65519192768</v>
      </c>
      <c r="CO38" s="87">
        <v>3.5928607678799329</v>
      </c>
      <c r="CP38" s="84">
        <v>1051452.6085614294</v>
      </c>
      <c r="CQ38" s="88">
        <v>1.7156069484991709</v>
      </c>
      <c r="CR38" s="177">
        <v>2783359.8107586694</v>
      </c>
      <c r="CS38" s="178">
        <v>765019.05616816354</v>
      </c>
      <c r="CT38" s="179">
        <v>3548378.8669268331</v>
      </c>
      <c r="CU38" s="81"/>
      <c r="CV38" s="86">
        <v>7008540.9872250892</v>
      </c>
      <c r="CW38" s="87">
        <v>10.855923808736561</v>
      </c>
      <c r="CX38" s="87">
        <v>225675.64618985439</v>
      </c>
      <c r="CY38" s="87">
        <v>2.6221230937867963</v>
      </c>
      <c r="CZ38" s="84">
        <v>7234216.6334149437</v>
      </c>
      <c r="DA38" s="88">
        <v>9.8873750904310231</v>
      </c>
      <c r="DB38" s="86">
        <v>508464.91060130537</v>
      </c>
      <c r="DC38" s="87">
        <v>0.21946369927872189</v>
      </c>
      <c r="DD38" s="84">
        <v>547407.28504393785</v>
      </c>
      <c r="DE38" s="87">
        <v>0.57877944614265431</v>
      </c>
      <c r="DF38" s="84">
        <v>1055872.1956452432</v>
      </c>
      <c r="DG38" s="88">
        <v>0.3236243062828853</v>
      </c>
      <c r="DH38" s="224"/>
      <c r="DI38" s="237" t="s">
        <v>38</v>
      </c>
      <c r="DJ38" s="86">
        <v>7234216.6334149437</v>
      </c>
      <c r="DK38" s="84">
        <v>1055872.1956452432</v>
      </c>
      <c r="DL38" s="85">
        <v>8290088.8290601866</v>
      </c>
      <c r="DM38"/>
    </row>
    <row r="39" spans="1:117" s="100" customFormat="1" ht="15.6">
      <c r="A39" s="73">
        <v>27</v>
      </c>
      <c r="B39" s="73" t="s">
        <v>39</v>
      </c>
      <c r="C39" s="82"/>
      <c r="D39" s="83">
        <v>0</v>
      </c>
      <c r="E39" s="87">
        <v>0</v>
      </c>
      <c r="F39" s="84">
        <v>0</v>
      </c>
      <c r="G39" s="87">
        <v>0</v>
      </c>
      <c r="H39" s="84">
        <v>0</v>
      </c>
      <c r="I39" s="88">
        <v>0</v>
      </c>
      <c r="J39" s="86">
        <v>0</v>
      </c>
      <c r="K39" s="87">
        <v>0</v>
      </c>
      <c r="L39" s="84">
        <v>0</v>
      </c>
      <c r="M39" s="87">
        <v>0</v>
      </c>
      <c r="N39" s="84">
        <v>0</v>
      </c>
      <c r="O39" s="88">
        <v>0</v>
      </c>
      <c r="P39" s="177">
        <v>0</v>
      </c>
      <c r="Q39" s="178">
        <v>0</v>
      </c>
      <c r="R39" s="179">
        <v>0</v>
      </c>
      <c r="S39" s="79"/>
      <c r="T39" s="83">
        <v>2224400.2923053103</v>
      </c>
      <c r="U39" s="87">
        <v>12.09485078436712</v>
      </c>
      <c r="V39" s="84">
        <v>8797.456220268552</v>
      </c>
      <c r="W39" s="87">
        <v>0.38122183213886346</v>
      </c>
      <c r="X39" s="84">
        <v>2233197.748525579</v>
      </c>
      <c r="Y39" s="88">
        <v>10.788916124090917</v>
      </c>
      <c r="Z39" s="86">
        <v>1349.4502292337456</v>
      </c>
      <c r="AA39" s="87">
        <v>1.680303710045394E-3</v>
      </c>
      <c r="AB39" s="84">
        <v>3507.5389289777381</v>
      </c>
      <c r="AC39" s="87">
        <v>1.4964860929572022E-2</v>
      </c>
      <c r="AD39" s="84">
        <v>4856.9891582114833</v>
      </c>
      <c r="AE39" s="88">
        <v>4.6815075299585186E-3</v>
      </c>
      <c r="AF39" s="177">
        <v>2225749.7425345439</v>
      </c>
      <c r="AG39" s="178">
        <v>12304.99514924629</v>
      </c>
      <c r="AH39" s="179">
        <v>2238054.7376837903</v>
      </c>
      <c r="AI39" s="81"/>
      <c r="AJ39" s="83">
        <v>283890.90691654902</v>
      </c>
      <c r="AK39" s="87">
        <v>4.7044644447186847</v>
      </c>
      <c r="AL39" s="84">
        <v>23.690870377476728</v>
      </c>
      <c r="AM39" s="87">
        <v>2.7287342061134219E-3</v>
      </c>
      <c r="AN39" s="84">
        <v>283914.59778692649</v>
      </c>
      <c r="AO39" s="88">
        <v>4.1130948438571355</v>
      </c>
      <c r="AP39" s="86">
        <v>0</v>
      </c>
      <c r="AQ39" s="87">
        <v>0</v>
      </c>
      <c r="AR39" s="84">
        <v>0</v>
      </c>
      <c r="AS39" s="87">
        <v>0</v>
      </c>
      <c r="AT39" s="84">
        <v>0</v>
      </c>
      <c r="AU39" s="88">
        <v>0</v>
      </c>
      <c r="AV39" s="177">
        <v>283890.90691654902</v>
      </c>
      <c r="AW39" s="178">
        <v>23.690870377476728</v>
      </c>
      <c r="AX39" s="179">
        <v>283914.59778692649</v>
      </c>
      <c r="AY39" s="81"/>
      <c r="AZ39" s="83">
        <v>1538201.3758362136</v>
      </c>
      <c r="BA39" s="87">
        <v>14.421268828975769</v>
      </c>
      <c r="BB39" s="84">
        <v>525.42628166071165</v>
      </c>
      <c r="BC39" s="87">
        <v>3.5629367441561782E-2</v>
      </c>
      <c r="BD39" s="84">
        <v>1538726.8021178744</v>
      </c>
      <c r="BE39" s="88">
        <v>12.673910518313093</v>
      </c>
      <c r="BF39" s="86">
        <v>0</v>
      </c>
      <c r="BG39" s="87">
        <v>0</v>
      </c>
      <c r="BH39" s="84">
        <v>0</v>
      </c>
      <c r="BI39" s="87">
        <v>0</v>
      </c>
      <c r="BJ39" s="84">
        <v>0</v>
      </c>
      <c r="BK39" s="88">
        <v>0</v>
      </c>
      <c r="BL39" s="177">
        <v>1538201.3758362136</v>
      </c>
      <c r="BM39" s="178">
        <v>525.42628166071165</v>
      </c>
      <c r="BN39" s="179">
        <v>1538726.8021178744</v>
      </c>
      <c r="BO39" s="81"/>
      <c r="BP39" s="83">
        <v>808034.69802032947</v>
      </c>
      <c r="BQ39" s="87">
        <v>10.988735642777113</v>
      </c>
      <c r="BR39" s="84">
        <v>90.465482759264304</v>
      </c>
      <c r="BS39" s="87">
        <v>9.4166215009122839E-3</v>
      </c>
      <c r="BT39" s="84">
        <v>808125.16350308876</v>
      </c>
      <c r="BU39" s="88">
        <v>9.7200524837994795</v>
      </c>
      <c r="BV39" s="86">
        <v>-23.858218931683695</v>
      </c>
      <c r="BW39" s="87">
        <v>-1.104623882754992E-4</v>
      </c>
      <c r="BX39" s="84">
        <v>393.86886338633343</v>
      </c>
      <c r="BY39" s="87">
        <v>3.7419731075969622E-3</v>
      </c>
      <c r="BZ39" s="84">
        <v>370.01064445464976</v>
      </c>
      <c r="CA39" s="88">
        <v>1.1518127905275454E-3</v>
      </c>
      <c r="CB39" s="177">
        <v>808010.83980139776</v>
      </c>
      <c r="CC39" s="178">
        <v>484.33434614559775</v>
      </c>
      <c r="CD39" s="179">
        <v>808495.17414754338</v>
      </c>
      <c r="CE39" s="81"/>
      <c r="CF39" s="83">
        <v>387387.26486006327</v>
      </c>
      <c r="CG39" s="87">
        <v>3.1137952323773272</v>
      </c>
      <c r="CH39" s="84">
        <v>0</v>
      </c>
      <c r="CI39" s="87">
        <v>0</v>
      </c>
      <c r="CJ39" s="84">
        <v>387387.26486006327</v>
      </c>
      <c r="CK39" s="88">
        <v>2.7527963393857755</v>
      </c>
      <c r="CL39" s="86">
        <v>33.685645750243296</v>
      </c>
      <c r="CM39" s="87">
        <v>7.2961610063556267E-5</v>
      </c>
      <c r="CN39" s="84">
        <v>149.80839621721032</v>
      </c>
      <c r="CO39" s="87">
        <v>9.908945743110117E-4</v>
      </c>
      <c r="CP39" s="84">
        <v>183.4940419674536</v>
      </c>
      <c r="CQ39" s="88">
        <v>2.9939880394444805E-4</v>
      </c>
      <c r="CR39" s="177">
        <v>387420.95050581353</v>
      </c>
      <c r="CS39" s="178">
        <v>149.80839621721032</v>
      </c>
      <c r="CT39" s="179">
        <v>387570.75890203076</v>
      </c>
      <c r="CU39" s="81"/>
      <c r="CV39" s="86">
        <v>5241914.5379384654</v>
      </c>
      <c r="CW39" s="87">
        <v>8.1194966169840974</v>
      </c>
      <c r="CX39" s="87">
        <v>9437.0388550660045</v>
      </c>
      <c r="CY39" s="87">
        <v>0.10964886081688477</v>
      </c>
      <c r="CZ39" s="84">
        <v>5251351.576793531</v>
      </c>
      <c r="DA39" s="88">
        <v>7.1772916685484978</v>
      </c>
      <c r="DB39" s="86">
        <v>1359.2776560523052</v>
      </c>
      <c r="DC39" s="87">
        <v>5.8669162123964119E-4</v>
      </c>
      <c r="DD39" s="84">
        <v>4051.216188581282</v>
      </c>
      <c r="DE39" s="87">
        <v>4.2833932355193739E-3</v>
      </c>
      <c r="DF39" s="84">
        <v>5410.4938446335873</v>
      </c>
      <c r="DG39" s="88">
        <v>1.6583136901785259E-3</v>
      </c>
      <c r="DH39" s="224"/>
      <c r="DI39" s="237" t="s">
        <v>39</v>
      </c>
      <c r="DJ39" s="86">
        <v>5251351.576793531</v>
      </c>
      <c r="DK39" s="84">
        <v>5410.4938446335873</v>
      </c>
      <c r="DL39" s="85">
        <v>5256762.0706381649</v>
      </c>
      <c r="DM39"/>
    </row>
    <row r="40" spans="1:117" s="100" customFormat="1" ht="15.6">
      <c r="A40" s="73">
        <v>28</v>
      </c>
      <c r="B40" s="73" t="s">
        <v>40</v>
      </c>
      <c r="C40" s="82"/>
      <c r="D40" s="83">
        <v>35677586.100000001</v>
      </c>
      <c r="E40" s="87">
        <v>368.82538637279936</v>
      </c>
      <c r="F40" s="84">
        <v>125825.35999999999</v>
      </c>
      <c r="G40" s="87">
        <v>9.2260859363543037</v>
      </c>
      <c r="H40" s="84">
        <v>35803411.460000001</v>
      </c>
      <c r="I40" s="88">
        <v>324.39147475333198</v>
      </c>
      <c r="J40" s="86">
        <v>0</v>
      </c>
      <c r="K40" s="87">
        <v>0</v>
      </c>
      <c r="L40" s="84">
        <v>372.12</v>
      </c>
      <c r="M40" s="87">
        <v>2.0463694155429929E-3</v>
      </c>
      <c r="N40" s="84">
        <v>372.12</v>
      </c>
      <c r="O40" s="88">
        <v>8.996119861233667E-4</v>
      </c>
      <c r="P40" s="177">
        <v>35677586.100000001</v>
      </c>
      <c r="Q40" s="178">
        <v>126197.47999999998</v>
      </c>
      <c r="R40" s="179">
        <v>35803783.579999998</v>
      </c>
      <c r="S40" s="79"/>
      <c r="T40" s="83">
        <v>59870396.705786593</v>
      </c>
      <c r="U40" s="87">
        <v>325.53651294789705</v>
      </c>
      <c r="V40" s="84">
        <v>1023124.3946992862</v>
      </c>
      <c r="W40" s="87">
        <v>44.335242652826892</v>
      </c>
      <c r="X40" s="84">
        <v>60893521.100485876</v>
      </c>
      <c r="Y40" s="88">
        <v>294.18581139420201</v>
      </c>
      <c r="Z40" s="86">
        <v>-3576.295962709738</v>
      </c>
      <c r="AA40" s="87">
        <v>-4.4531196810228112E-3</v>
      </c>
      <c r="AB40" s="84">
        <v>32827.13917871756</v>
      </c>
      <c r="AC40" s="87">
        <v>0.14005648475251214</v>
      </c>
      <c r="AD40" s="84">
        <v>29250.843216007823</v>
      </c>
      <c r="AE40" s="88">
        <v>2.8194018621981471E-2</v>
      </c>
      <c r="AF40" s="177">
        <v>59866820.409823887</v>
      </c>
      <c r="AG40" s="178">
        <v>1055951.5338780037</v>
      </c>
      <c r="AH40" s="179">
        <v>60922771.943701893</v>
      </c>
      <c r="AI40" s="81"/>
      <c r="AJ40" s="83">
        <v>40763909.491258509</v>
      </c>
      <c r="AK40" s="87">
        <v>675.51428438575704</v>
      </c>
      <c r="AL40" s="84">
        <v>1257772.5058739625</v>
      </c>
      <c r="AM40" s="87">
        <v>144.87128609467433</v>
      </c>
      <c r="AN40" s="84">
        <v>42021681.997132473</v>
      </c>
      <c r="AO40" s="88">
        <v>608.77166901549356</v>
      </c>
      <c r="AP40" s="86">
        <v>112.64970625955752</v>
      </c>
      <c r="AQ40" s="87">
        <v>1.0537661246707967E-3</v>
      </c>
      <c r="AR40" s="84">
        <v>159.79420002652509</v>
      </c>
      <c r="AS40" s="87">
        <v>1.7113533893794255E-3</v>
      </c>
      <c r="AT40" s="84">
        <v>272.44390628608261</v>
      </c>
      <c r="AU40" s="88">
        <v>1.3603490514846218E-3</v>
      </c>
      <c r="AV40" s="177">
        <v>40764022.140964769</v>
      </c>
      <c r="AW40" s="178">
        <v>1257932.300073989</v>
      </c>
      <c r="AX40" s="179">
        <v>42021954.441038758</v>
      </c>
      <c r="AY40" s="81"/>
      <c r="AZ40" s="83">
        <v>32662207.33679767</v>
      </c>
      <c r="BA40" s="87">
        <v>306.22159097708339</v>
      </c>
      <c r="BB40" s="84">
        <v>1047015.7775298075</v>
      </c>
      <c r="BC40" s="87">
        <v>70.998560895762367</v>
      </c>
      <c r="BD40" s="84">
        <v>33709223.114327475</v>
      </c>
      <c r="BE40" s="88">
        <v>277.65011748986876</v>
      </c>
      <c r="BF40" s="86">
        <v>226.10624246633182</v>
      </c>
      <c r="BG40" s="87">
        <v>4.5459913036709085E-4</v>
      </c>
      <c r="BH40" s="84">
        <v>0</v>
      </c>
      <c r="BI40" s="87">
        <v>0</v>
      </c>
      <c r="BJ40" s="84">
        <v>226.10624246633182</v>
      </c>
      <c r="BK40" s="88">
        <v>3.3391999206401727E-4</v>
      </c>
      <c r="BL40" s="177">
        <v>32662433.443040136</v>
      </c>
      <c r="BM40" s="178">
        <v>1047015.7775298075</v>
      </c>
      <c r="BN40" s="179">
        <v>33709449.220569946</v>
      </c>
      <c r="BO40" s="81"/>
      <c r="BP40" s="83">
        <v>41266335.691128917</v>
      </c>
      <c r="BQ40" s="87">
        <v>561.19477909413342</v>
      </c>
      <c r="BR40" s="84">
        <v>621222.49584114156</v>
      </c>
      <c r="BS40" s="87">
        <v>64.663526162292243</v>
      </c>
      <c r="BT40" s="84">
        <v>41887558.186970055</v>
      </c>
      <c r="BU40" s="88">
        <v>503.81955962196361</v>
      </c>
      <c r="BV40" s="86">
        <v>2603.2251649736154</v>
      </c>
      <c r="BW40" s="87">
        <v>1.2052805356731327E-2</v>
      </c>
      <c r="BX40" s="84">
        <v>15511.747040240341</v>
      </c>
      <c r="BY40" s="87">
        <v>0.14737021804003858</v>
      </c>
      <c r="BZ40" s="84">
        <v>18114.972205213955</v>
      </c>
      <c r="CA40" s="88">
        <v>5.6390422812751619E-2</v>
      </c>
      <c r="CB40" s="177">
        <v>41268938.916293889</v>
      </c>
      <c r="CC40" s="178">
        <v>636734.24288138188</v>
      </c>
      <c r="CD40" s="179">
        <v>41905673.159175269</v>
      </c>
      <c r="CE40" s="81"/>
      <c r="CF40" s="83">
        <v>39971302.506975569</v>
      </c>
      <c r="CG40" s="87">
        <v>321.28689419641159</v>
      </c>
      <c r="CH40" s="84">
        <v>14660.233652909734</v>
      </c>
      <c r="CI40" s="87">
        <v>0.8985739290781326</v>
      </c>
      <c r="CJ40" s="84">
        <v>39985962.740628481</v>
      </c>
      <c r="CK40" s="88">
        <v>284.14256699682699</v>
      </c>
      <c r="CL40" s="86">
        <v>0</v>
      </c>
      <c r="CM40" s="87">
        <v>0</v>
      </c>
      <c r="CN40" s="84">
        <v>0</v>
      </c>
      <c r="CO40" s="87">
        <v>0</v>
      </c>
      <c r="CP40" s="84">
        <v>0</v>
      </c>
      <c r="CQ40" s="88">
        <v>0</v>
      </c>
      <c r="CR40" s="177">
        <v>39971302.506975569</v>
      </c>
      <c r="CS40" s="178">
        <v>14660.233652909734</v>
      </c>
      <c r="CT40" s="179">
        <v>39985962.740628481</v>
      </c>
      <c r="CU40" s="81"/>
      <c r="CV40" s="86">
        <v>250211737.83194724</v>
      </c>
      <c r="CW40" s="87">
        <v>387.56705096058096</v>
      </c>
      <c r="CX40" s="87">
        <v>4089620.7675971077</v>
      </c>
      <c r="CY40" s="87">
        <v>47.517263118968089</v>
      </c>
      <c r="CZ40" s="84">
        <v>254301358.59954435</v>
      </c>
      <c r="DA40" s="88">
        <v>347.5667160513247</v>
      </c>
      <c r="DB40" s="86">
        <v>-634.31484901023305</v>
      </c>
      <c r="DC40" s="87">
        <v>-2.7378306815033205E-4</v>
      </c>
      <c r="DD40" s="84">
        <v>48870.800418984429</v>
      </c>
      <c r="DE40" s="87">
        <v>5.1671608273860775E-2</v>
      </c>
      <c r="DF40" s="84">
        <v>48236.485569974197</v>
      </c>
      <c r="DG40" s="88">
        <v>1.4784458994649191E-2</v>
      </c>
      <c r="DH40" s="224"/>
      <c r="DI40" s="237" t="s">
        <v>40</v>
      </c>
      <c r="DJ40" s="86">
        <v>254301358.59954435</v>
      </c>
      <c r="DK40" s="84">
        <v>48236.485569974197</v>
      </c>
      <c r="DL40" s="85">
        <v>254349595.08511433</v>
      </c>
      <c r="DM40"/>
    </row>
    <row r="41" spans="1:117" s="100" customFormat="1" ht="15.6">
      <c r="A41" s="73">
        <v>29</v>
      </c>
      <c r="B41" s="73" t="s">
        <v>41</v>
      </c>
      <c r="C41" s="82"/>
      <c r="D41" s="83">
        <v>896450.85999999987</v>
      </c>
      <c r="E41" s="87">
        <v>9.267270321400142</v>
      </c>
      <c r="F41" s="84">
        <v>29487.060000000005</v>
      </c>
      <c r="G41" s="87">
        <v>2.1621249450065996</v>
      </c>
      <c r="H41" s="84">
        <v>925937.91999999993</v>
      </c>
      <c r="I41" s="88">
        <v>8.3893225575558787</v>
      </c>
      <c r="J41" s="86">
        <v>89040.25</v>
      </c>
      <c r="K41" s="87">
        <v>0.38412366642076606</v>
      </c>
      <c r="L41" s="84">
        <v>61055.45</v>
      </c>
      <c r="M41" s="87">
        <v>0.33575729746376015</v>
      </c>
      <c r="N41" s="84">
        <v>150095.70000000001</v>
      </c>
      <c r="O41" s="88">
        <v>0.36286114905293188</v>
      </c>
      <c r="P41" s="177">
        <v>985491.10999999987</v>
      </c>
      <c r="Q41" s="178">
        <v>90542.510000000009</v>
      </c>
      <c r="R41" s="179">
        <v>1076033.6199999999</v>
      </c>
      <c r="S41" s="79"/>
      <c r="T41" s="83">
        <v>1091040.6128826761</v>
      </c>
      <c r="U41" s="87">
        <v>5.9323735292376076</v>
      </c>
      <c r="V41" s="84">
        <v>30278.779857845966</v>
      </c>
      <c r="W41" s="87">
        <v>1.3120760869197021</v>
      </c>
      <c r="X41" s="84">
        <v>1121319.392740522</v>
      </c>
      <c r="Y41" s="88">
        <v>5.417263600852805</v>
      </c>
      <c r="Z41" s="86">
        <v>159606.115290952</v>
      </c>
      <c r="AA41" s="87">
        <v>0.19873778362437511</v>
      </c>
      <c r="AB41" s="84">
        <v>50135.649833741081</v>
      </c>
      <c r="AC41" s="87">
        <v>0.21390297943017292</v>
      </c>
      <c r="AD41" s="84">
        <v>209741.76512469308</v>
      </c>
      <c r="AE41" s="88">
        <v>0.20216385517722982</v>
      </c>
      <c r="AF41" s="177">
        <v>1250646.728173628</v>
      </c>
      <c r="AG41" s="178">
        <v>80414.429691587051</v>
      </c>
      <c r="AH41" s="179">
        <v>1331061.1578652151</v>
      </c>
      <c r="AI41" s="81"/>
      <c r="AJ41" s="83">
        <v>1116364.4606911794</v>
      </c>
      <c r="AK41" s="87">
        <v>18.499701063736506</v>
      </c>
      <c r="AL41" s="84">
        <v>21270.62618562939</v>
      </c>
      <c r="AM41" s="87">
        <v>2.4499684618324569</v>
      </c>
      <c r="AN41" s="84">
        <v>1137635.0868768087</v>
      </c>
      <c r="AO41" s="88">
        <v>16.481015934008557</v>
      </c>
      <c r="AP41" s="86">
        <v>47338.401211014156</v>
      </c>
      <c r="AQ41" s="87">
        <v>0.44282053854010361</v>
      </c>
      <c r="AR41" s="84">
        <v>23773.150120978746</v>
      </c>
      <c r="AS41" s="87">
        <v>0.25460411597548271</v>
      </c>
      <c r="AT41" s="84">
        <v>71111.551331992901</v>
      </c>
      <c r="AU41" s="88">
        <v>0.35506953604789865</v>
      </c>
      <c r="AV41" s="177">
        <v>1163702.8619021936</v>
      </c>
      <c r="AW41" s="178">
        <v>45043.776306608139</v>
      </c>
      <c r="AX41" s="179">
        <v>1208746.6382088019</v>
      </c>
      <c r="AY41" s="81"/>
      <c r="AZ41" s="83">
        <v>566795.94872445776</v>
      </c>
      <c r="BA41" s="87">
        <v>5.3139445043638576</v>
      </c>
      <c r="BB41" s="84">
        <v>15491.651420343815</v>
      </c>
      <c r="BC41" s="87">
        <v>1.0504951122495296</v>
      </c>
      <c r="BD41" s="84">
        <v>582287.60014480154</v>
      </c>
      <c r="BE41" s="88">
        <v>4.7960826639277281</v>
      </c>
      <c r="BF41" s="86">
        <v>322931.88635928032</v>
      </c>
      <c r="BG41" s="87">
        <v>0.64927245309732162</v>
      </c>
      <c r="BH41" s="84">
        <v>51259.298158812446</v>
      </c>
      <c r="BI41" s="87">
        <v>0.28516677510577043</v>
      </c>
      <c r="BJ41" s="84">
        <v>374191.18451809278</v>
      </c>
      <c r="BK41" s="88">
        <v>0.55261595611767478</v>
      </c>
      <c r="BL41" s="177">
        <v>889727.83508373809</v>
      </c>
      <c r="BM41" s="178">
        <v>66750.949579156266</v>
      </c>
      <c r="BN41" s="179">
        <v>956478.78466289432</v>
      </c>
      <c r="BO41" s="81"/>
      <c r="BP41" s="83">
        <v>333900.97705384257</v>
      </c>
      <c r="BQ41" s="87">
        <v>4.5408316953455259</v>
      </c>
      <c r="BR41" s="84">
        <v>5268.8963722611443</v>
      </c>
      <c r="BS41" s="87">
        <v>0.54844346541700262</v>
      </c>
      <c r="BT41" s="84">
        <v>339169.87342610373</v>
      </c>
      <c r="BU41" s="88">
        <v>4.0795029279059865</v>
      </c>
      <c r="BV41" s="86">
        <v>57215.289191455566</v>
      </c>
      <c r="BW41" s="87">
        <v>0.26490399421930028</v>
      </c>
      <c r="BX41" s="84">
        <v>34861.690620572699</v>
      </c>
      <c r="BY41" s="87">
        <v>0.33120543641347083</v>
      </c>
      <c r="BZ41" s="84">
        <v>92076.979812028265</v>
      </c>
      <c r="CA41" s="88">
        <v>0.2866280866512731</v>
      </c>
      <c r="CB41" s="177">
        <v>391116.26624529815</v>
      </c>
      <c r="CC41" s="178">
        <v>40130.586992833843</v>
      </c>
      <c r="CD41" s="179">
        <v>431246.85323813197</v>
      </c>
      <c r="CE41" s="81"/>
      <c r="CF41" s="83">
        <v>171052.28298226587</v>
      </c>
      <c r="CG41" s="87">
        <v>1.3749078288101106</v>
      </c>
      <c r="CH41" s="84">
        <v>2042.8707651769994</v>
      </c>
      <c r="CI41" s="87">
        <v>0.1252142669431198</v>
      </c>
      <c r="CJ41" s="84">
        <v>173095.15374744288</v>
      </c>
      <c r="CK41" s="88">
        <v>1.230024187226455</v>
      </c>
      <c r="CL41" s="86">
        <v>299.02088791210412</v>
      </c>
      <c r="CM41" s="87">
        <v>6.4766594015920663E-4</v>
      </c>
      <c r="CN41" s="84">
        <v>0</v>
      </c>
      <c r="CO41" s="87">
        <v>0</v>
      </c>
      <c r="CP41" s="84">
        <v>299.02088791210412</v>
      </c>
      <c r="CQ41" s="88">
        <v>4.8789865455778765E-4</v>
      </c>
      <c r="CR41" s="177">
        <v>171351.30387017797</v>
      </c>
      <c r="CS41" s="178">
        <v>2042.8707651769994</v>
      </c>
      <c r="CT41" s="179">
        <v>173394.17463535498</v>
      </c>
      <c r="CU41" s="81"/>
      <c r="CV41" s="86">
        <v>4175605.1423344216</v>
      </c>
      <c r="CW41" s="87">
        <v>6.4678299468001992</v>
      </c>
      <c r="CX41" s="87">
        <v>103839.88460125732</v>
      </c>
      <c r="CY41" s="87">
        <v>1.20651458881855</v>
      </c>
      <c r="CZ41" s="84">
        <v>4279445.0269356789</v>
      </c>
      <c r="DA41" s="88">
        <v>5.8489371143173745</v>
      </c>
      <c r="DB41" s="86">
        <v>676430.9629406142</v>
      </c>
      <c r="DC41" s="87">
        <v>0.29196123142117592</v>
      </c>
      <c r="DD41" s="84">
        <v>221085.23873410496</v>
      </c>
      <c r="DE41" s="87">
        <v>0.2337557345707795</v>
      </c>
      <c r="DF41" s="84">
        <v>897516.20167471911</v>
      </c>
      <c r="DG41" s="88">
        <v>0.27508827237100636</v>
      </c>
      <c r="DH41" s="224"/>
      <c r="DI41" s="237" t="s">
        <v>41</v>
      </c>
      <c r="DJ41" s="86">
        <v>4279445.0269356789</v>
      </c>
      <c r="DK41" s="84">
        <v>897516.20167471911</v>
      </c>
      <c r="DL41" s="85">
        <v>5176961.2286103982</v>
      </c>
      <c r="DM41"/>
    </row>
    <row r="42" spans="1:117" s="100" customFormat="1" ht="15.6">
      <c r="A42" s="73">
        <v>30</v>
      </c>
      <c r="B42" s="73" t="s">
        <v>42</v>
      </c>
      <c r="C42" s="82"/>
      <c r="D42" s="83">
        <v>1200756.49</v>
      </c>
      <c r="E42" s="87">
        <v>12.413100906619251</v>
      </c>
      <c r="F42" s="84">
        <v>410197.28</v>
      </c>
      <c r="G42" s="87">
        <v>30.077524563719024</v>
      </c>
      <c r="H42" s="84">
        <v>1610953.77</v>
      </c>
      <c r="I42" s="88">
        <v>14.595806597747597</v>
      </c>
      <c r="J42" s="86">
        <v>2843421.77</v>
      </c>
      <c r="K42" s="87">
        <v>12.266650143873409</v>
      </c>
      <c r="L42" s="84">
        <v>2926787.3</v>
      </c>
      <c r="M42" s="87">
        <v>16.09504465365918</v>
      </c>
      <c r="N42" s="84">
        <v>5770209.0700000003</v>
      </c>
      <c r="O42" s="88">
        <v>13.949664736670334</v>
      </c>
      <c r="P42" s="177">
        <v>4044178.26</v>
      </c>
      <c r="Q42" s="178">
        <v>3336984.58</v>
      </c>
      <c r="R42" s="179">
        <v>7381162.8399999999</v>
      </c>
      <c r="S42" s="79"/>
      <c r="T42" s="83">
        <v>2080443.8828911912</v>
      </c>
      <c r="U42" s="87">
        <v>11.312108893287538</v>
      </c>
      <c r="V42" s="84">
        <v>859184.55537571211</v>
      </c>
      <c r="W42" s="87">
        <v>37.231206628925428</v>
      </c>
      <c r="X42" s="84">
        <v>2939628.4382669032</v>
      </c>
      <c r="Y42" s="88">
        <v>14.20178964330114</v>
      </c>
      <c r="Z42" s="86">
        <v>6157663.5134940958</v>
      </c>
      <c r="AA42" s="87">
        <v>7.6673778867787119</v>
      </c>
      <c r="AB42" s="84">
        <v>3838045.6201264854</v>
      </c>
      <c r="AC42" s="87">
        <v>16.374962647466713</v>
      </c>
      <c r="AD42" s="84">
        <v>9995709.1336205807</v>
      </c>
      <c r="AE42" s="88">
        <v>9.6345670233185103</v>
      </c>
      <c r="AF42" s="177">
        <v>8238107.3963852869</v>
      </c>
      <c r="AG42" s="178">
        <v>4697230.1755021978</v>
      </c>
      <c r="AH42" s="179">
        <v>12935337.571887486</v>
      </c>
      <c r="AI42" s="81"/>
      <c r="AJ42" s="83">
        <v>1624855.5937510668</v>
      </c>
      <c r="AK42" s="87">
        <v>26.926101479013454</v>
      </c>
      <c r="AL42" s="84">
        <v>579555.51582399663</v>
      </c>
      <c r="AM42" s="87">
        <v>66.753687609306226</v>
      </c>
      <c r="AN42" s="84">
        <v>2204411.1095750635</v>
      </c>
      <c r="AO42" s="88">
        <v>31.935490598969437</v>
      </c>
      <c r="AP42" s="86">
        <v>2684556.2592777256</v>
      </c>
      <c r="AQ42" s="87">
        <v>25.112310894816986</v>
      </c>
      <c r="AR42" s="84">
        <v>3343355.7397153778</v>
      </c>
      <c r="AS42" s="87">
        <v>35.806450898175896</v>
      </c>
      <c r="AT42" s="84">
        <v>6027911.9989931034</v>
      </c>
      <c r="AU42" s="88">
        <v>30.098175004334557</v>
      </c>
      <c r="AV42" s="177">
        <v>4309411.8530287929</v>
      </c>
      <c r="AW42" s="178">
        <v>3922911.2555393744</v>
      </c>
      <c r="AX42" s="179">
        <v>8232323.1085681673</v>
      </c>
      <c r="AY42" s="81"/>
      <c r="AZ42" s="83">
        <v>1814135.2139157145</v>
      </c>
      <c r="BA42" s="87">
        <v>17.008261741911031</v>
      </c>
      <c r="BB42" s="84">
        <v>505641.77251309966</v>
      </c>
      <c r="BC42" s="87">
        <v>34.287771920600775</v>
      </c>
      <c r="BD42" s="84">
        <v>2319776.986428814</v>
      </c>
      <c r="BE42" s="88">
        <v>19.107125389623619</v>
      </c>
      <c r="BF42" s="86">
        <v>6567509.9129766319</v>
      </c>
      <c r="BG42" s="87">
        <v>13.204342624733112</v>
      </c>
      <c r="BH42" s="84">
        <v>3416904.513422302</v>
      </c>
      <c r="BI42" s="87">
        <v>19.00899302050771</v>
      </c>
      <c r="BJ42" s="84">
        <v>9984414.4263989329</v>
      </c>
      <c r="BK42" s="88">
        <v>14.745261119995115</v>
      </c>
      <c r="BL42" s="177">
        <v>8381645.1268923469</v>
      </c>
      <c r="BM42" s="178">
        <v>3922546.2859354015</v>
      </c>
      <c r="BN42" s="179">
        <v>12304191.412827749</v>
      </c>
      <c r="BO42" s="81"/>
      <c r="BP42" s="83">
        <v>616206.75862522691</v>
      </c>
      <c r="BQ42" s="87">
        <v>8.3800029731579961</v>
      </c>
      <c r="BR42" s="84">
        <v>190943.27298119897</v>
      </c>
      <c r="BS42" s="87">
        <v>19.87543176654512</v>
      </c>
      <c r="BT42" s="84">
        <v>807150.03160642588</v>
      </c>
      <c r="BU42" s="88">
        <v>9.7083236902384638</v>
      </c>
      <c r="BV42" s="86">
        <v>2513531.3488039579</v>
      </c>
      <c r="BW42" s="87">
        <v>11.637527369048582</v>
      </c>
      <c r="BX42" s="84">
        <v>2107938.5890639797</v>
      </c>
      <c r="BY42" s="87">
        <v>20.02658815151467</v>
      </c>
      <c r="BZ42" s="84">
        <v>4621469.9378679376</v>
      </c>
      <c r="CA42" s="88">
        <v>14.386256896258701</v>
      </c>
      <c r="CB42" s="177">
        <v>3129738.107429185</v>
      </c>
      <c r="CC42" s="178">
        <v>2298881.8620451787</v>
      </c>
      <c r="CD42" s="179">
        <v>5428619.9694743641</v>
      </c>
      <c r="CE42" s="81"/>
      <c r="CF42" s="83">
        <v>3455367.3683046605</v>
      </c>
      <c r="CG42" s="87">
        <v>27.774032379267428</v>
      </c>
      <c r="CH42" s="84">
        <v>1054758.5627473323</v>
      </c>
      <c r="CI42" s="87">
        <v>64.649620762937928</v>
      </c>
      <c r="CJ42" s="84">
        <v>4510125.9310519928</v>
      </c>
      <c r="CK42" s="88">
        <v>32.049216067166405</v>
      </c>
      <c r="CL42" s="86">
        <v>10047416.99532634</v>
      </c>
      <c r="CM42" s="87">
        <v>21.762258215093116</v>
      </c>
      <c r="CN42" s="84">
        <v>4927508.9197199764</v>
      </c>
      <c r="CO42" s="87">
        <v>32.592578097827008</v>
      </c>
      <c r="CP42" s="84">
        <v>14974925.915046316</v>
      </c>
      <c r="CQ42" s="88">
        <v>24.433899106744956</v>
      </c>
      <c r="CR42" s="177">
        <v>13502784.363631001</v>
      </c>
      <c r="CS42" s="178">
        <v>5982267.4824673086</v>
      </c>
      <c r="CT42" s="179">
        <v>19485051.846098311</v>
      </c>
      <c r="CU42" s="81"/>
      <c r="CV42" s="86">
        <v>10791765.30748786</v>
      </c>
      <c r="CW42" s="87">
        <v>16.715973003996091</v>
      </c>
      <c r="CX42" s="87">
        <v>3600280.9594413396</v>
      </c>
      <c r="CY42" s="87">
        <v>41.831628743537976</v>
      </c>
      <c r="CZ42" s="84">
        <v>14392046.2669292</v>
      </c>
      <c r="DA42" s="88">
        <v>19.670348148365228</v>
      </c>
      <c r="DB42" s="86">
        <v>30814099.799878754</v>
      </c>
      <c r="DC42" s="87">
        <v>13.299986274427004</v>
      </c>
      <c r="DD42" s="84">
        <v>20560540.68204812</v>
      </c>
      <c r="DE42" s="87">
        <v>21.7388746432086</v>
      </c>
      <c r="DF42" s="84">
        <v>51374640.481926873</v>
      </c>
      <c r="DG42" s="88">
        <v>15.746301924671885</v>
      </c>
      <c r="DH42" s="224"/>
      <c r="DI42" s="237" t="s">
        <v>42</v>
      </c>
      <c r="DJ42" s="86">
        <v>14392046.2669292</v>
      </c>
      <c r="DK42" s="84">
        <v>51374640.481926873</v>
      </c>
      <c r="DL42" s="85">
        <v>65766686.748856075</v>
      </c>
      <c r="DM42"/>
    </row>
    <row r="43" spans="1:117" s="100" customFormat="1" ht="15.6">
      <c r="A43" s="73">
        <v>31</v>
      </c>
      <c r="B43" s="73" t="s">
        <v>43</v>
      </c>
      <c r="C43" s="82"/>
      <c r="D43" s="83">
        <v>329.98</v>
      </c>
      <c r="E43" s="87">
        <v>3.411245386786309E-3</v>
      </c>
      <c r="F43" s="84">
        <v>0</v>
      </c>
      <c r="G43" s="87">
        <v>0</v>
      </c>
      <c r="H43" s="84">
        <v>329.98</v>
      </c>
      <c r="I43" s="88">
        <v>2.989734622319269E-3</v>
      </c>
      <c r="J43" s="86">
        <v>6926.2800000000007</v>
      </c>
      <c r="K43" s="87">
        <v>2.9880285244671078E-2</v>
      </c>
      <c r="L43" s="84">
        <v>232.45</v>
      </c>
      <c r="M43" s="87">
        <v>1.2782934823255096E-3</v>
      </c>
      <c r="N43" s="84">
        <v>7158.7300000000005</v>
      </c>
      <c r="O43" s="88">
        <v>1.7306458436582094E-2</v>
      </c>
      <c r="P43" s="177">
        <v>7256.26</v>
      </c>
      <c r="Q43" s="178">
        <v>232.45</v>
      </c>
      <c r="R43" s="179">
        <v>7488.71</v>
      </c>
      <c r="S43" s="79"/>
      <c r="T43" s="83">
        <v>20363.978181014318</v>
      </c>
      <c r="U43" s="87">
        <v>0.11072614867363545</v>
      </c>
      <c r="V43" s="84">
        <v>17660.783616316367</v>
      </c>
      <c r="W43" s="87">
        <v>0.76529807238013459</v>
      </c>
      <c r="X43" s="84">
        <v>38024.761797330684</v>
      </c>
      <c r="Y43" s="88">
        <v>0.18370337599560696</v>
      </c>
      <c r="Z43" s="86">
        <v>731511.2611567229</v>
      </c>
      <c r="AA43" s="87">
        <v>0.91086063008013085</v>
      </c>
      <c r="AB43" s="84">
        <v>327009.44640526013</v>
      </c>
      <c r="AC43" s="87">
        <v>1.3951807769492934</v>
      </c>
      <c r="AD43" s="84">
        <v>1058520.707561983</v>
      </c>
      <c r="AE43" s="88">
        <v>1.0202766573383137</v>
      </c>
      <c r="AF43" s="177">
        <v>751875.23933773721</v>
      </c>
      <c r="AG43" s="178">
        <v>344670.23002157651</v>
      </c>
      <c r="AH43" s="179">
        <v>1096545.4693593136</v>
      </c>
      <c r="AI43" s="81"/>
      <c r="AJ43" s="83">
        <v>34750.800287717124</v>
      </c>
      <c r="AK43" s="87">
        <v>0.57586875942857108</v>
      </c>
      <c r="AL43" s="84">
        <v>599.5983997975311</v>
      </c>
      <c r="AM43" s="87">
        <v>6.9062243699324011E-2</v>
      </c>
      <c r="AN43" s="84">
        <v>35350.398687514658</v>
      </c>
      <c r="AO43" s="88">
        <v>0.5121242222248491</v>
      </c>
      <c r="AP43" s="86">
        <v>194476.00019925708</v>
      </c>
      <c r="AQ43" s="87">
        <v>1.8191988943074693</v>
      </c>
      <c r="AR43" s="84">
        <v>42936.70302711433</v>
      </c>
      <c r="AS43" s="87">
        <v>0.45984067157651926</v>
      </c>
      <c r="AT43" s="84">
        <v>237412.70322637141</v>
      </c>
      <c r="AU43" s="88">
        <v>1.1854335450074718</v>
      </c>
      <c r="AV43" s="177">
        <v>229226.80048697419</v>
      </c>
      <c r="AW43" s="178">
        <v>43536.301426911865</v>
      </c>
      <c r="AX43" s="179">
        <v>272763.10191388603</v>
      </c>
      <c r="AY43" s="81"/>
      <c r="AZ43" s="83">
        <v>49497.637824718207</v>
      </c>
      <c r="BA43" s="87">
        <v>0.46406065726048834</v>
      </c>
      <c r="BB43" s="84">
        <v>9571.2002445981361</v>
      </c>
      <c r="BC43" s="87">
        <v>0.64902693731593786</v>
      </c>
      <c r="BD43" s="84">
        <v>59068.838069316342</v>
      </c>
      <c r="BE43" s="88">
        <v>0.48652767150142362</v>
      </c>
      <c r="BF43" s="86">
        <v>914060.47987686924</v>
      </c>
      <c r="BG43" s="87">
        <v>1.837769248307352</v>
      </c>
      <c r="BH43" s="84">
        <v>279758.44422342023</v>
      </c>
      <c r="BI43" s="87">
        <v>1.556357894340092</v>
      </c>
      <c r="BJ43" s="84">
        <v>1193818.9241002896</v>
      </c>
      <c r="BK43" s="88">
        <v>1.7630650145397977</v>
      </c>
      <c r="BL43" s="177">
        <v>963558.1177015875</v>
      </c>
      <c r="BM43" s="178">
        <v>289329.64446801838</v>
      </c>
      <c r="BN43" s="179">
        <v>1252887.7621696058</v>
      </c>
      <c r="BO43" s="81"/>
      <c r="BP43" s="83">
        <v>31417.420911119916</v>
      </c>
      <c r="BQ43" s="87">
        <v>0.42725607429480528</v>
      </c>
      <c r="BR43" s="84">
        <v>2729.3012846790589</v>
      </c>
      <c r="BS43" s="87">
        <v>0.28409506450286864</v>
      </c>
      <c r="BT43" s="84">
        <v>34146.722195798975</v>
      </c>
      <c r="BU43" s="88">
        <v>0.41071352171997805</v>
      </c>
      <c r="BV43" s="86">
        <v>403049.7163413699</v>
      </c>
      <c r="BW43" s="87">
        <v>1.866100499300275</v>
      </c>
      <c r="BX43" s="84">
        <v>176872.18158057355</v>
      </c>
      <c r="BY43" s="87">
        <v>1.6803840274810564</v>
      </c>
      <c r="BZ43" s="84">
        <v>579921.89792194346</v>
      </c>
      <c r="CA43" s="88">
        <v>1.8052493071327642</v>
      </c>
      <c r="CB43" s="177">
        <v>434467.1372524898</v>
      </c>
      <c r="CC43" s="178">
        <v>179601.48286525262</v>
      </c>
      <c r="CD43" s="179">
        <v>614068.62011774245</v>
      </c>
      <c r="CE43" s="81"/>
      <c r="CF43" s="83">
        <v>23034.824276686981</v>
      </c>
      <c r="CG43" s="87">
        <v>0.18515251407995323</v>
      </c>
      <c r="CH43" s="84">
        <v>4619.394975952242</v>
      </c>
      <c r="CI43" s="87">
        <v>0.28313790842489989</v>
      </c>
      <c r="CJ43" s="84">
        <v>27654.219252639225</v>
      </c>
      <c r="CK43" s="88">
        <v>0.19651248358599555</v>
      </c>
      <c r="CL43" s="86">
        <v>467534.51782582584</v>
      </c>
      <c r="CM43" s="87">
        <v>1.0126589655955853</v>
      </c>
      <c r="CN43" s="84">
        <v>117752.25438461808</v>
      </c>
      <c r="CO43" s="87">
        <v>0.77886201927848708</v>
      </c>
      <c r="CP43" s="84">
        <v>585286.77221044386</v>
      </c>
      <c r="CQ43" s="88">
        <v>0.95498555530971874</v>
      </c>
      <c r="CR43" s="177">
        <v>490569.34210251283</v>
      </c>
      <c r="CS43" s="178">
        <v>122371.64936057031</v>
      </c>
      <c r="CT43" s="179">
        <v>612940.99146308319</v>
      </c>
      <c r="CU43" s="81"/>
      <c r="CV43" s="86">
        <v>159394.64148125658</v>
      </c>
      <c r="CW43" s="87">
        <v>0.24689533621840373</v>
      </c>
      <c r="CX43" s="87">
        <v>35180.278521343338</v>
      </c>
      <c r="CY43" s="87">
        <v>0.40875930705904001</v>
      </c>
      <c r="CZ43" s="84">
        <v>194574.92000259992</v>
      </c>
      <c r="DA43" s="88">
        <v>0.26593552761056322</v>
      </c>
      <c r="DB43" s="86">
        <v>2717558.2554000448</v>
      </c>
      <c r="DC43" s="87">
        <v>1.1729528927182422</v>
      </c>
      <c r="DD43" s="84">
        <v>944561.47962098639</v>
      </c>
      <c r="DE43" s="87">
        <v>0.99869472869517995</v>
      </c>
      <c r="DF43" s="84">
        <v>3662119.7350210315</v>
      </c>
      <c r="DG43" s="88">
        <v>1.1224378894140683</v>
      </c>
      <c r="DH43" s="224"/>
      <c r="DI43" s="237" t="s">
        <v>43</v>
      </c>
      <c r="DJ43" s="86">
        <v>194574.92000259992</v>
      </c>
      <c r="DK43" s="84">
        <v>3662119.7350210315</v>
      </c>
      <c r="DL43" s="85">
        <v>3856694.6550236312</v>
      </c>
      <c r="DM43"/>
    </row>
    <row r="44" spans="1:117" s="100" customFormat="1" ht="15.6">
      <c r="A44" s="73">
        <v>32</v>
      </c>
      <c r="B44" s="73" t="s">
        <v>44</v>
      </c>
      <c r="C44" s="82"/>
      <c r="D44" s="83">
        <v>11584591.799999999</v>
      </c>
      <c r="E44" s="87">
        <v>119.75842576990271</v>
      </c>
      <c r="F44" s="84">
        <v>3117523.0300000003</v>
      </c>
      <c r="G44" s="87">
        <v>228.59092462237868</v>
      </c>
      <c r="H44" s="84">
        <v>14702114.829999998</v>
      </c>
      <c r="I44" s="88">
        <v>133.20632077266671</v>
      </c>
      <c r="J44" s="86">
        <v>6531720.1500000004</v>
      </c>
      <c r="K44" s="87">
        <v>28.178136203036228</v>
      </c>
      <c r="L44" s="84">
        <v>14256787.83</v>
      </c>
      <c r="M44" s="87">
        <v>78.401200094586571</v>
      </c>
      <c r="N44" s="84">
        <v>20788507.98</v>
      </c>
      <c r="O44" s="88">
        <v>50.256882060704228</v>
      </c>
      <c r="P44" s="177">
        <v>18116311.949999999</v>
      </c>
      <c r="Q44" s="178">
        <v>17374310.859999999</v>
      </c>
      <c r="R44" s="179">
        <v>35490622.810000002</v>
      </c>
      <c r="S44" s="79"/>
      <c r="T44" s="83">
        <v>14815241.32086405</v>
      </c>
      <c r="U44" s="87">
        <v>80.555704712902568</v>
      </c>
      <c r="V44" s="84">
        <v>4271800.1255268101</v>
      </c>
      <c r="W44" s="87">
        <v>185.11072173708931</v>
      </c>
      <c r="X44" s="84">
        <v>19087041.44639086</v>
      </c>
      <c r="Y44" s="88">
        <v>92.212384397269716</v>
      </c>
      <c r="Z44" s="86">
        <v>10053349.141080832</v>
      </c>
      <c r="AA44" s="87">
        <v>12.518194072064382</v>
      </c>
      <c r="AB44" s="84">
        <v>14855521.292998811</v>
      </c>
      <c r="AC44" s="87">
        <v>63.380853267055535</v>
      </c>
      <c r="AD44" s="84">
        <v>24908870.434079643</v>
      </c>
      <c r="AE44" s="88">
        <v>24.008920074024896</v>
      </c>
      <c r="AF44" s="177">
        <v>24868590.461944882</v>
      </c>
      <c r="AG44" s="178">
        <v>19127321.418525621</v>
      </c>
      <c r="AH44" s="179">
        <v>43995911.880470499</v>
      </c>
      <c r="AI44" s="81"/>
      <c r="AJ44" s="83">
        <v>3008827.7732171109</v>
      </c>
      <c r="AK44" s="87">
        <v>49.860432069220494</v>
      </c>
      <c r="AL44" s="84">
        <v>1172458.9951882553</v>
      </c>
      <c r="AM44" s="87">
        <v>135.04480479016993</v>
      </c>
      <c r="AN44" s="84">
        <v>4181286.7684053662</v>
      </c>
      <c r="AO44" s="88">
        <v>60.574655836199838</v>
      </c>
      <c r="AP44" s="86">
        <v>1886642.27346728</v>
      </c>
      <c r="AQ44" s="87">
        <v>17.648334675378198</v>
      </c>
      <c r="AR44" s="84">
        <v>5853468.5527580157</v>
      </c>
      <c r="AS44" s="87">
        <v>62.689091629893177</v>
      </c>
      <c r="AT44" s="84">
        <v>7740110.8262252957</v>
      </c>
      <c r="AU44" s="88">
        <v>38.647413936963154</v>
      </c>
      <c r="AV44" s="177">
        <v>4895470.0466843909</v>
      </c>
      <c r="AW44" s="178">
        <v>7025927.5479462706</v>
      </c>
      <c r="AX44" s="179">
        <v>11921397.594630662</v>
      </c>
      <c r="AY44" s="81"/>
      <c r="AZ44" s="83">
        <v>11197898.427031074</v>
      </c>
      <c r="BA44" s="87">
        <v>104.98489084239067</v>
      </c>
      <c r="BB44" s="84">
        <v>2638296.7668714309</v>
      </c>
      <c r="BC44" s="87">
        <v>178.90396466206218</v>
      </c>
      <c r="BD44" s="84">
        <v>13836195.193902504</v>
      </c>
      <c r="BE44" s="88">
        <v>113.96350512649394</v>
      </c>
      <c r="BF44" s="86">
        <v>13541023.253386859</v>
      </c>
      <c r="BG44" s="87">
        <v>27.224977639380466</v>
      </c>
      <c r="BH44" s="84">
        <v>12398329.79682916</v>
      </c>
      <c r="BI44" s="87">
        <v>68.97464171096378</v>
      </c>
      <c r="BJ44" s="84">
        <v>25939353.050216019</v>
      </c>
      <c r="BK44" s="88">
        <v>38.307958551669067</v>
      </c>
      <c r="BL44" s="177">
        <v>24738921.680417933</v>
      </c>
      <c r="BM44" s="178">
        <v>15036626.56370059</v>
      </c>
      <c r="BN44" s="179">
        <v>39775548.244118527</v>
      </c>
      <c r="BO44" s="81"/>
      <c r="BP44" s="83">
        <v>3581464.1716791554</v>
      </c>
      <c r="BQ44" s="87">
        <v>48.705535904684368</v>
      </c>
      <c r="BR44" s="84">
        <v>1219701.8815122976</v>
      </c>
      <c r="BS44" s="87">
        <v>126.95970453963751</v>
      </c>
      <c r="BT44" s="84">
        <v>4801166.0531914532</v>
      </c>
      <c r="BU44" s="88">
        <v>57.747967923880843</v>
      </c>
      <c r="BV44" s="86">
        <v>3922916.6904601762</v>
      </c>
      <c r="BW44" s="87">
        <v>18.162912658102073</v>
      </c>
      <c r="BX44" s="84">
        <v>9189979.7853294015</v>
      </c>
      <c r="BY44" s="87">
        <v>87.309915590691375</v>
      </c>
      <c r="BZ44" s="84">
        <v>13112896.475789577</v>
      </c>
      <c r="CA44" s="88">
        <v>40.819371301976631</v>
      </c>
      <c r="CB44" s="177">
        <v>7504380.8621393312</v>
      </c>
      <c r="CC44" s="178">
        <v>10409681.666841699</v>
      </c>
      <c r="CD44" s="179">
        <v>17914062.52898103</v>
      </c>
      <c r="CE44" s="81"/>
      <c r="CF44" s="83">
        <v>5839351.0856928611</v>
      </c>
      <c r="CG44" s="87">
        <v>46.93634824927949</v>
      </c>
      <c r="CH44" s="84">
        <v>1296222.2463484914</v>
      </c>
      <c r="CI44" s="87">
        <v>79.449723956389292</v>
      </c>
      <c r="CJ44" s="84">
        <v>7135573.332041353</v>
      </c>
      <c r="CK44" s="88">
        <v>50.705797349734254</v>
      </c>
      <c r="CL44" s="86">
        <v>7215139.5604327144</v>
      </c>
      <c r="CM44" s="87">
        <v>15.627671295528849</v>
      </c>
      <c r="CN44" s="84">
        <v>5538635.3195666689</v>
      </c>
      <c r="CO44" s="87">
        <v>36.634820382754036</v>
      </c>
      <c r="CP44" s="84">
        <v>12753774.879999384</v>
      </c>
      <c r="CQ44" s="88">
        <v>20.809748937384271</v>
      </c>
      <c r="CR44" s="177">
        <v>13054490.646125576</v>
      </c>
      <c r="CS44" s="178">
        <v>6834857.5659151599</v>
      </c>
      <c r="CT44" s="179">
        <v>19889348.212040737</v>
      </c>
      <c r="CU44" s="81"/>
      <c r="CV44" s="86">
        <v>50027374.578484245</v>
      </c>
      <c r="CW44" s="87">
        <v>77.490217687972418</v>
      </c>
      <c r="CX44" s="87">
        <v>13716003.045447286</v>
      </c>
      <c r="CY44" s="87">
        <v>159.36610328639981</v>
      </c>
      <c r="CZ44" s="84">
        <v>63743377.623931527</v>
      </c>
      <c r="DA44" s="88">
        <v>87.121345134681761</v>
      </c>
      <c r="DB44" s="86">
        <v>43150791.068827868</v>
      </c>
      <c r="DC44" s="87">
        <v>18.624750769072804</v>
      </c>
      <c r="DD44" s="84">
        <v>62092722.57748206</v>
      </c>
      <c r="DE44" s="87">
        <v>65.651284819857622</v>
      </c>
      <c r="DF44" s="84">
        <v>105243513.64630993</v>
      </c>
      <c r="DG44" s="88">
        <v>32.257084934173079</v>
      </c>
      <c r="DH44" s="224"/>
      <c r="DI44" s="237" t="s">
        <v>44</v>
      </c>
      <c r="DJ44" s="86">
        <v>63743377.623931527</v>
      </c>
      <c r="DK44" s="84">
        <v>105243513.64630993</v>
      </c>
      <c r="DL44" s="85">
        <v>168986891.27024144</v>
      </c>
      <c r="DM44"/>
    </row>
    <row r="45" spans="1:117" s="100" customFormat="1" ht="15.6">
      <c r="A45" s="73">
        <v>33</v>
      </c>
      <c r="B45" s="73" t="s">
        <v>45</v>
      </c>
      <c r="C45" s="82"/>
      <c r="D45" s="83">
        <v>492023.63</v>
      </c>
      <c r="E45" s="87">
        <v>5.0864092915551051</v>
      </c>
      <c r="F45" s="84">
        <v>116314.72</v>
      </c>
      <c r="G45" s="87">
        <v>8.5287226866109407</v>
      </c>
      <c r="H45" s="84">
        <v>608338.35</v>
      </c>
      <c r="I45" s="88">
        <v>5.511758976542751</v>
      </c>
      <c r="J45" s="86">
        <v>187310.69</v>
      </c>
      <c r="K45" s="87">
        <v>0.80806679004836046</v>
      </c>
      <c r="L45" s="84">
        <v>186024.52000000002</v>
      </c>
      <c r="M45" s="87">
        <v>1.0229895954774424</v>
      </c>
      <c r="N45" s="84">
        <v>373335.21</v>
      </c>
      <c r="O45" s="88">
        <v>0.902549795114168</v>
      </c>
      <c r="P45" s="177">
        <v>679334.32000000007</v>
      </c>
      <c r="Q45" s="178">
        <v>302339.24</v>
      </c>
      <c r="R45" s="179">
        <v>981673.56</v>
      </c>
      <c r="S45" s="79"/>
      <c r="T45" s="83">
        <v>363836.91188744555</v>
      </c>
      <c r="U45" s="87">
        <v>1.978309917664578</v>
      </c>
      <c r="V45" s="84">
        <v>94156.672571112169</v>
      </c>
      <c r="W45" s="87">
        <v>4.0801088777186019</v>
      </c>
      <c r="X45" s="84">
        <v>457993.58445855771</v>
      </c>
      <c r="Y45" s="88">
        <v>2.2126362841613494</v>
      </c>
      <c r="Z45" s="86">
        <v>430760.21491782146</v>
      </c>
      <c r="AA45" s="87">
        <v>0.53637249569208967</v>
      </c>
      <c r="AB45" s="84">
        <v>164133.60384943974</v>
      </c>
      <c r="AC45" s="87">
        <v>0.70027349808835782</v>
      </c>
      <c r="AD45" s="84">
        <v>594893.81876726123</v>
      </c>
      <c r="AE45" s="88">
        <v>0.5734004753492693</v>
      </c>
      <c r="AF45" s="177">
        <v>794597.12680526706</v>
      </c>
      <c r="AG45" s="178">
        <v>258290.27642055191</v>
      </c>
      <c r="AH45" s="179">
        <v>1052887.4032258189</v>
      </c>
      <c r="AI45" s="81"/>
      <c r="AJ45" s="83">
        <v>58984.495331270649</v>
      </c>
      <c r="AK45" s="87">
        <v>0.97745455847660367</v>
      </c>
      <c r="AL45" s="84">
        <v>44617.782372832022</v>
      </c>
      <c r="AM45" s="87">
        <v>5.1391133808836695</v>
      </c>
      <c r="AN45" s="84">
        <v>103602.27770410267</v>
      </c>
      <c r="AO45" s="88">
        <v>1.5008949788358565</v>
      </c>
      <c r="AP45" s="86">
        <v>61547.157984510501</v>
      </c>
      <c r="AQ45" s="87">
        <v>0.57573439210221045</v>
      </c>
      <c r="AR45" s="84">
        <v>73196.665916457059</v>
      </c>
      <c r="AS45" s="87">
        <v>0.783916827310433</v>
      </c>
      <c r="AT45" s="84">
        <v>134743.82390096755</v>
      </c>
      <c r="AU45" s="88">
        <v>0.67279402771672725</v>
      </c>
      <c r="AV45" s="177">
        <v>120531.65331578115</v>
      </c>
      <c r="AW45" s="178">
        <v>117814.44828928908</v>
      </c>
      <c r="AX45" s="179">
        <v>238346.10160507023</v>
      </c>
      <c r="AY45" s="81"/>
      <c r="AZ45" s="83">
        <v>417667.64767307916</v>
      </c>
      <c r="BA45" s="87">
        <v>3.9158055134263297</v>
      </c>
      <c r="BB45" s="84">
        <v>304176.50237020862</v>
      </c>
      <c r="BC45" s="87">
        <v>20.626330939866321</v>
      </c>
      <c r="BD45" s="84">
        <v>721844.15004328778</v>
      </c>
      <c r="BE45" s="88">
        <v>5.9455571666292268</v>
      </c>
      <c r="BF45" s="86">
        <v>919560.0300594935</v>
      </c>
      <c r="BG45" s="87">
        <v>1.8488263987122262</v>
      </c>
      <c r="BH45" s="84">
        <v>1420174.6893605946</v>
      </c>
      <c r="BI45" s="87">
        <v>7.9007448560271634</v>
      </c>
      <c r="BJ45" s="84">
        <v>2339734.719420088</v>
      </c>
      <c r="BK45" s="88">
        <v>3.4553853552141445</v>
      </c>
      <c r="BL45" s="177">
        <v>1337227.6777325727</v>
      </c>
      <c r="BM45" s="178">
        <v>1724351.1917308033</v>
      </c>
      <c r="BN45" s="179">
        <v>3061578.8694633758</v>
      </c>
      <c r="BO45" s="81"/>
      <c r="BP45" s="83">
        <v>84217.704133347142</v>
      </c>
      <c r="BQ45" s="87">
        <v>1.1453048853351169</v>
      </c>
      <c r="BR45" s="84">
        <v>84710.105475014367</v>
      </c>
      <c r="BS45" s="87">
        <v>8.8175398641630451</v>
      </c>
      <c r="BT45" s="84">
        <v>168927.80960836151</v>
      </c>
      <c r="BU45" s="88">
        <v>2.0318476017363665</v>
      </c>
      <c r="BV45" s="86">
        <v>139411.29614464549</v>
      </c>
      <c r="BW45" s="87">
        <v>0.64546749146767357</v>
      </c>
      <c r="BX45" s="84">
        <v>301651.14769361995</v>
      </c>
      <c r="BY45" s="87">
        <v>2.8658535555223876</v>
      </c>
      <c r="BZ45" s="84">
        <v>441062.44383826543</v>
      </c>
      <c r="CA45" s="88">
        <v>1.3729912148419741</v>
      </c>
      <c r="CB45" s="177">
        <v>223629.00027799263</v>
      </c>
      <c r="CC45" s="178">
        <v>386361.25316863431</v>
      </c>
      <c r="CD45" s="179">
        <v>609990.25344662694</v>
      </c>
      <c r="CE45" s="81"/>
      <c r="CF45" s="83">
        <v>12003.61175940767</v>
      </c>
      <c r="CG45" s="87">
        <v>9.6484299971125065E-2</v>
      </c>
      <c r="CH45" s="84">
        <v>12992.333662842313</v>
      </c>
      <c r="CI45" s="87">
        <v>0.79634285398972193</v>
      </c>
      <c r="CJ45" s="84">
        <v>24995.945422249984</v>
      </c>
      <c r="CK45" s="88">
        <v>0.17762263579499013</v>
      </c>
      <c r="CL45" s="86">
        <v>26402.091522713879</v>
      </c>
      <c r="CM45" s="87">
        <v>5.7185755642777357E-2</v>
      </c>
      <c r="CN45" s="84">
        <v>16237.12967918739</v>
      </c>
      <c r="CO45" s="87">
        <v>0.10739907847463299</v>
      </c>
      <c r="CP45" s="84">
        <v>42639.221201901266</v>
      </c>
      <c r="CQ45" s="88">
        <v>6.9572459640059175E-2</v>
      </c>
      <c r="CR45" s="177">
        <v>38405.703282121547</v>
      </c>
      <c r="CS45" s="178">
        <v>29229.463342029703</v>
      </c>
      <c r="CT45" s="179">
        <v>67635.166624151258</v>
      </c>
      <c r="CU45" s="81"/>
      <c r="CV45" s="86">
        <v>1428734.0007845501</v>
      </c>
      <c r="CW45" s="87">
        <v>2.2130465504503594</v>
      </c>
      <c r="CX45" s="87">
        <v>656968.11645200953</v>
      </c>
      <c r="CY45" s="87">
        <v>7.6333060262125523</v>
      </c>
      <c r="CZ45" s="84">
        <v>2085702.1172365597</v>
      </c>
      <c r="DA45" s="88">
        <v>2.8506361096196873</v>
      </c>
      <c r="DB45" s="86">
        <v>1764991.4806291847</v>
      </c>
      <c r="DC45" s="87">
        <v>0.76180588170033514</v>
      </c>
      <c r="DD45" s="84">
        <v>2161417.7564992988</v>
      </c>
      <c r="DE45" s="87">
        <v>2.2852895936325579</v>
      </c>
      <c r="DF45" s="84">
        <v>3926409.2371284836</v>
      </c>
      <c r="DG45" s="88">
        <v>1.2034424912305843</v>
      </c>
      <c r="DH45" s="224"/>
      <c r="DI45" s="237" t="s">
        <v>45</v>
      </c>
      <c r="DJ45" s="86">
        <v>2085702.1172365597</v>
      </c>
      <c r="DK45" s="84">
        <v>3926409.2371284836</v>
      </c>
      <c r="DL45" s="85">
        <v>6012111.3543650433</v>
      </c>
      <c r="DM45"/>
    </row>
    <row r="46" spans="1:117" s="100" customFormat="1" ht="15.6">
      <c r="A46" s="73">
        <v>34</v>
      </c>
      <c r="B46" s="73" t="s">
        <v>46</v>
      </c>
      <c r="C46" s="82"/>
      <c r="D46" s="83">
        <v>14342377.669999998</v>
      </c>
      <c r="E46" s="87">
        <v>148.2676818665812</v>
      </c>
      <c r="F46" s="84">
        <v>0</v>
      </c>
      <c r="G46" s="87">
        <v>0</v>
      </c>
      <c r="H46" s="84">
        <v>14342377.669999998</v>
      </c>
      <c r="I46" s="88">
        <v>129.94697583604386</v>
      </c>
      <c r="J46" s="86">
        <v>0</v>
      </c>
      <c r="K46" s="87">
        <v>0</v>
      </c>
      <c r="L46" s="84">
        <v>0</v>
      </c>
      <c r="M46" s="87">
        <v>0</v>
      </c>
      <c r="N46" s="84">
        <v>0</v>
      </c>
      <c r="O46" s="88">
        <v>0</v>
      </c>
      <c r="P46" s="177">
        <v>14342377.669999998</v>
      </c>
      <c r="Q46" s="178">
        <v>0</v>
      </c>
      <c r="R46" s="179">
        <v>14342377.669999998</v>
      </c>
      <c r="S46" s="79"/>
      <c r="T46" s="83">
        <v>44009446.957000479</v>
      </c>
      <c r="U46" s="87">
        <v>239.29492182173354</v>
      </c>
      <c r="V46" s="84">
        <v>0</v>
      </c>
      <c r="W46" s="87">
        <v>0</v>
      </c>
      <c r="X46" s="84">
        <v>44009446.957000479</v>
      </c>
      <c r="Y46" s="88">
        <v>212.61629526547406</v>
      </c>
      <c r="Z46" s="86">
        <v>0</v>
      </c>
      <c r="AA46" s="87">
        <v>0</v>
      </c>
      <c r="AB46" s="84">
        <v>0</v>
      </c>
      <c r="AC46" s="87">
        <v>0</v>
      </c>
      <c r="AD46" s="84">
        <v>0</v>
      </c>
      <c r="AE46" s="88">
        <v>0</v>
      </c>
      <c r="AF46" s="177">
        <v>44009446.957000479</v>
      </c>
      <c r="AG46" s="178">
        <v>0</v>
      </c>
      <c r="AH46" s="179">
        <v>44009446.957000479</v>
      </c>
      <c r="AI46" s="81"/>
      <c r="AJ46" s="83">
        <v>8332260.5513321096</v>
      </c>
      <c r="AK46" s="87">
        <v>138.07706605902908</v>
      </c>
      <c r="AL46" s="84">
        <v>183079.19561939436</v>
      </c>
      <c r="AM46" s="87">
        <v>21.087214422874265</v>
      </c>
      <c r="AN46" s="84">
        <v>8515339.7469515037</v>
      </c>
      <c r="AO46" s="88">
        <v>123.36244870777382</v>
      </c>
      <c r="AP46" s="86">
        <v>0</v>
      </c>
      <c r="AQ46" s="87">
        <v>0</v>
      </c>
      <c r="AR46" s="84">
        <v>0</v>
      </c>
      <c r="AS46" s="87">
        <v>0</v>
      </c>
      <c r="AT46" s="84">
        <v>0</v>
      </c>
      <c r="AU46" s="88">
        <v>0</v>
      </c>
      <c r="AV46" s="177">
        <v>8332260.5513321096</v>
      </c>
      <c r="AW46" s="178">
        <v>183079.19561939436</v>
      </c>
      <c r="AX46" s="179">
        <v>8515339.7469515037</v>
      </c>
      <c r="AY46" s="81"/>
      <c r="AZ46" s="83">
        <v>14396861.336282818</v>
      </c>
      <c r="BA46" s="87">
        <v>134.97648024866228</v>
      </c>
      <c r="BB46" s="84">
        <v>0</v>
      </c>
      <c r="BC46" s="87">
        <v>0</v>
      </c>
      <c r="BD46" s="84">
        <v>14396861.336282818</v>
      </c>
      <c r="BE46" s="88">
        <v>118.58150002292102</v>
      </c>
      <c r="BF46" s="86">
        <v>0</v>
      </c>
      <c r="BG46" s="87">
        <v>0</v>
      </c>
      <c r="BH46" s="84">
        <v>0</v>
      </c>
      <c r="BI46" s="87">
        <v>0</v>
      </c>
      <c r="BJ46" s="84">
        <v>0</v>
      </c>
      <c r="BK46" s="88">
        <v>0</v>
      </c>
      <c r="BL46" s="177">
        <v>14396861.336282818</v>
      </c>
      <c r="BM46" s="178">
        <v>0</v>
      </c>
      <c r="BN46" s="179">
        <v>14396861.336282818</v>
      </c>
      <c r="BO46" s="81"/>
      <c r="BP46" s="83">
        <v>10136311.562228639</v>
      </c>
      <c r="BQ46" s="87">
        <v>137.84711030732649</v>
      </c>
      <c r="BR46" s="84">
        <v>48388.966044173954</v>
      </c>
      <c r="BS46" s="87">
        <v>5.0368445970827471</v>
      </c>
      <c r="BT46" s="84">
        <v>10184700.528272813</v>
      </c>
      <c r="BU46" s="88">
        <v>122.50060774925203</v>
      </c>
      <c r="BV46" s="86">
        <v>11392.537054769466</v>
      </c>
      <c r="BW46" s="87">
        <v>5.2746890083892238E-2</v>
      </c>
      <c r="BX46" s="84">
        <v>7399.326684130102</v>
      </c>
      <c r="BY46" s="87">
        <v>7.0297715915617037E-2</v>
      </c>
      <c r="BZ46" s="84">
        <v>18791.863738899567</v>
      </c>
      <c r="CA46" s="88">
        <v>5.8497530643252027E-2</v>
      </c>
      <c r="CB46" s="177">
        <v>10147704.099283408</v>
      </c>
      <c r="CC46" s="178">
        <v>55788.292728304055</v>
      </c>
      <c r="CD46" s="179">
        <v>10203492.392011713</v>
      </c>
      <c r="CE46" s="81"/>
      <c r="CF46" s="83">
        <v>14969111.274070015</v>
      </c>
      <c r="CG46" s="87">
        <v>120.32080438927751</v>
      </c>
      <c r="CH46" s="84">
        <v>12557.259158223664</v>
      </c>
      <c r="CI46" s="87">
        <v>0.76967570690920406</v>
      </c>
      <c r="CJ46" s="84">
        <v>14981668.533228239</v>
      </c>
      <c r="CK46" s="88">
        <v>106.46060425104451</v>
      </c>
      <c r="CL46" s="86">
        <v>194755.1567917075</v>
      </c>
      <c r="CM46" s="87">
        <v>0.42183100520199157</v>
      </c>
      <c r="CN46" s="84">
        <v>2588.9804049407539</v>
      </c>
      <c r="CO46" s="87">
        <v>1.7124585143636961E-2</v>
      </c>
      <c r="CP46" s="84">
        <v>197344.13719664825</v>
      </c>
      <c r="CQ46" s="88">
        <v>0.32199736846281585</v>
      </c>
      <c r="CR46" s="177">
        <v>15163866.430861723</v>
      </c>
      <c r="CS46" s="178">
        <v>15146.239563164418</v>
      </c>
      <c r="CT46" s="179">
        <v>15179012.670424888</v>
      </c>
      <c r="CU46" s="81"/>
      <c r="CV46" s="86">
        <v>106186369.35091405</v>
      </c>
      <c r="CW46" s="87">
        <v>164.47804718572303</v>
      </c>
      <c r="CX46" s="87">
        <v>244025.42082179198</v>
      </c>
      <c r="CY46" s="87">
        <v>2.8353289431574837</v>
      </c>
      <c r="CZ46" s="84">
        <v>106430394.77173583</v>
      </c>
      <c r="DA46" s="88">
        <v>145.46388191779241</v>
      </c>
      <c r="DB46" s="86">
        <v>206147.69384647696</v>
      </c>
      <c r="DC46" s="87">
        <v>8.8977497849011059E-2</v>
      </c>
      <c r="DD46" s="84">
        <v>9988.307089070855</v>
      </c>
      <c r="DE46" s="87">
        <v>1.056074152255968E-2</v>
      </c>
      <c r="DF46" s="84">
        <v>216136.00093554781</v>
      </c>
      <c r="DG46" s="88">
        <v>6.6245577498874469E-2</v>
      </c>
      <c r="DH46" s="224"/>
      <c r="DI46" s="237" t="s">
        <v>46</v>
      </c>
      <c r="DJ46" s="86">
        <v>106430394.77173583</v>
      </c>
      <c r="DK46" s="84">
        <v>216136.00093554781</v>
      </c>
      <c r="DL46" s="85">
        <v>106646530.77267139</v>
      </c>
      <c r="DM46"/>
    </row>
    <row r="47" spans="1:117" s="100" customFormat="1" ht="15.6">
      <c r="A47" s="73">
        <v>35</v>
      </c>
      <c r="B47" s="73" t="s">
        <v>47</v>
      </c>
      <c r="C47" s="82"/>
      <c r="D47" s="83">
        <v>1701150.56</v>
      </c>
      <c r="E47" s="87">
        <v>17.58604157836519</v>
      </c>
      <c r="F47" s="84">
        <v>0</v>
      </c>
      <c r="G47" s="87">
        <v>0</v>
      </c>
      <c r="H47" s="84">
        <v>1701150.56</v>
      </c>
      <c r="I47" s="88">
        <v>15.413021174040283</v>
      </c>
      <c r="J47" s="86">
        <v>0</v>
      </c>
      <c r="K47" s="87">
        <v>0</v>
      </c>
      <c r="L47" s="84">
        <v>0</v>
      </c>
      <c r="M47" s="87">
        <v>0</v>
      </c>
      <c r="N47" s="84">
        <v>0</v>
      </c>
      <c r="O47" s="88">
        <v>0</v>
      </c>
      <c r="P47" s="177">
        <v>1701150.56</v>
      </c>
      <c r="Q47" s="178">
        <v>0</v>
      </c>
      <c r="R47" s="179">
        <v>1701150.56</v>
      </c>
      <c r="S47" s="79"/>
      <c r="T47" s="83">
        <v>5502788.1616663234</v>
      </c>
      <c r="U47" s="87">
        <v>29.920604642773068</v>
      </c>
      <c r="V47" s="84">
        <v>0</v>
      </c>
      <c r="W47" s="87">
        <v>0</v>
      </c>
      <c r="X47" s="84">
        <v>5502788.1616663234</v>
      </c>
      <c r="Y47" s="88">
        <v>26.584801979159977</v>
      </c>
      <c r="Z47" s="86">
        <v>0</v>
      </c>
      <c r="AA47" s="87">
        <v>0</v>
      </c>
      <c r="AB47" s="84">
        <v>0</v>
      </c>
      <c r="AC47" s="87">
        <v>0</v>
      </c>
      <c r="AD47" s="84">
        <v>0</v>
      </c>
      <c r="AE47" s="88">
        <v>0</v>
      </c>
      <c r="AF47" s="177">
        <v>5502788.1616663234</v>
      </c>
      <c r="AG47" s="178">
        <v>0</v>
      </c>
      <c r="AH47" s="179">
        <v>5502788.1616663234</v>
      </c>
      <c r="AI47" s="81"/>
      <c r="AJ47" s="83">
        <v>755777.92173141264</v>
      </c>
      <c r="AK47" s="87">
        <v>12.524284062166089</v>
      </c>
      <c r="AL47" s="84">
        <v>28354.394104836301</v>
      </c>
      <c r="AM47" s="87">
        <v>3.2658827579862129</v>
      </c>
      <c r="AN47" s="84">
        <v>784132.31583624892</v>
      </c>
      <c r="AO47" s="88">
        <v>11.359791325658785</v>
      </c>
      <c r="AP47" s="86">
        <v>0</v>
      </c>
      <c r="AQ47" s="87">
        <v>0</v>
      </c>
      <c r="AR47" s="84">
        <v>0</v>
      </c>
      <c r="AS47" s="87">
        <v>0</v>
      </c>
      <c r="AT47" s="84">
        <v>0</v>
      </c>
      <c r="AU47" s="88">
        <v>0</v>
      </c>
      <c r="AV47" s="177">
        <v>755777.92173141264</v>
      </c>
      <c r="AW47" s="178">
        <v>28354.394104836301</v>
      </c>
      <c r="AX47" s="179">
        <v>784132.31583624892</v>
      </c>
      <c r="AY47" s="81"/>
      <c r="AZ47" s="83">
        <v>1354670.965283754</v>
      </c>
      <c r="BA47" s="87">
        <v>12.700595950608033</v>
      </c>
      <c r="BB47" s="84">
        <v>0</v>
      </c>
      <c r="BC47" s="87">
        <v>0</v>
      </c>
      <c r="BD47" s="84">
        <v>1354670.965283754</v>
      </c>
      <c r="BE47" s="88">
        <v>11.157912224660066</v>
      </c>
      <c r="BF47" s="86">
        <v>0</v>
      </c>
      <c r="BG47" s="87">
        <v>0</v>
      </c>
      <c r="BH47" s="84">
        <v>0</v>
      </c>
      <c r="BI47" s="87">
        <v>0</v>
      </c>
      <c r="BJ47" s="84">
        <v>0</v>
      </c>
      <c r="BK47" s="88">
        <v>0</v>
      </c>
      <c r="BL47" s="177">
        <v>1354670.965283754</v>
      </c>
      <c r="BM47" s="178">
        <v>0</v>
      </c>
      <c r="BN47" s="179">
        <v>1354670.965283754</v>
      </c>
      <c r="BO47" s="81"/>
      <c r="BP47" s="83">
        <v>1308679.8955034611</v>
      </c>
      <c r="BQ47" s="87">
        <v>17.797178076556936</v>
      </c>
      <c r="BR47" s="84">
        <v>3451.0996784858994</v>
      </c>
      <c r="BS47" s="87">
        <v>0.3592276130411054</v>
      </c>
      <c r="BT47" s="84">
        <v>1312130.995181947</v>
      </c>
      <c r="BU47" s="88">
        <v>15.782186615130467</v>
      </c>
      <c r="BV47" s="86">
        <v>0</v>
      </c>
      <c r="BW47" s="87">
        <v>0</v>
      </c>
      <c r="BX47" s="84">
        <v>0</v>
      </c>
      <c r="BY47" s="87">
        <v>0</v>
      </c>
      <c r="BZ47" s="84">
        <v>0</v>
      </c>
      <c r="CA47" s="88">
        <v>0</v>
      </c>
      <c r="CB47" s="177">
        <v>1308679.8955034611</v>
      </c>
      <c r="CC47" s="178">
        <v>3451.0996784858994</v>
      </c>
      <c r="CD47" s="179">
        <v>1312130.995181947</v>
      </c>
      <c r="CE47" s="81"/>
      <c r="CF47" s="83">
        <v>1310266.4100770066</v>
      </c>
      <c r="CG47" s="87">
        <v>10.531841572839857</v>
      </c>
      <c r="CH47" s="84">
        <v>898.08138683361176</v>
      </c>
      <c r="CI47" s="87">
        <v>5.5046361436323125E-2</v>
      </c>
      <c r="CJ47" s="84">
        <v>1311164.4914638402</v>
      </c>
      <c r="CK47" s="88">
        <v>9.3172108116101633</v>
      </c>
      <c r="CL47" s="86">
        <v>0</v>
      </c>
      <c r="CM47" s="87">
        <v>0</v>
      </c>
      <c r="CN47" s="84">
        <v>0</v>
      </c>
      <c r="CO47" s="87">
        <v>0</v>
      </c>
      <c r="CP47" s="84">
        <v>0</v>
      </c>
      <c r="CQ47" s="88">
        <v>0</v>
      </c>
      <c r="CR47" s="177">
        <v>1310266.4100770066</v>
      </c>
      <c r="CS47" s="178">
        <v>898.08138683361176</v>
      </c>
      <c r="CT47" s="179">
        <v>1311164.4914638402</v>
      </c>
      <c r="CU47" s="81"/>
      <c r="CV47" s="86">
        <v>11933333.914261956</v>
      </c>
      <c r="CW47" s="87">
        <v>18.484212904451013</v>
      </c>
      <c r="CX47" s="87">
        <v>32703.575170155811</v>
      </c>
      <c r="CY47" s="87">
        <v>0.3799825153969722</v>
      </c>
      <c r="CZ47" s="84">
        <v>11966037.489432111</v>
      </c>
      <c r="DA47" s="88">
        <v>16.354597463626799</v>
      </c>
      <c r="DB47" s="86">
        <v>0</v>
      </c>
      <c r="DC47" s="87">
        <v>0</v>
      </c>
      <c r="DD47" s="84">
        <v>0</v>
      </c>
      <c r="DE47" s="87">
        <v>0</v>
      </c>
      <c r="DF47" s="84">
        <v>0</v>
      </c>
      <c r="DG47" s="88">
        <v>0</v>
      </c>
      <c r="DH47" s="224"/>
      <c r="DI47" s="237" t="s">
        <v>47</v>
      </c>
      <c r="DJ47" s="86">
        <v>11966037.489432111</v>
      </c>
      <c r="DK47" s="84">
        <v>0</v>
      </c>
      <c r="DL47" s="85">
        <v>11966037.489432111</v>
      </c>
      <c r="DM47"/>
    </row>
    <row r="48" spans="1:117" s="100" customFormat="1" ht="15.6">
      <c r="A48" s="73">
        <v>36</v>
      </c>
      <c r="B48" s="73" t="s">
        <v>48</v>
      </c>
      <c r="C48" s="82"/>
      <c r="D48" s="83">
        <v>21626904.02</v>
      </c>
      <c r="E48" s="87">
        <v>223.57317585518902</v>
      </c>
      <c r="F48" s="84">
        <v>5108089.17</v>
      </c>
      <c r="G48" s="87">
        <v>374.54826000879893</v>
      </c>
      <c r="H48" s="84">
        <v>26734993.189999998</v>
      </c>
      <c r="I48" s="88">
        <v>242.22842223047718</v>
      </c>
      <c r="J48" s="86">
        <v>10841747.270000001</v>
      </c>
      <c r="K48" s="87">
        <v>46.771788171750778</v>
      </c>
      <c r="L48" s="84">
        <v>21774171.440000001</v>
      </c>
      <c r="M48" s="87">
        <v>119.74093970656168</v>
      </c>
      <c r="N48" s="84">
        <v>32615918.710000001</v>
      </c>
      <c r="O48" s="88">
        <v>78.850025287384113</v>
      </c>
      <c r="P48" s="177">
        <v>32468651.289999999</v>
      </c>
      <c r="Q48" s="178">
        <v>26882260.609999999</v>
      </c>
      <c r="R48" s="179">
        <v>59350911.899999999</v>
      </c>
      <c r="S48" s="79"/>
      <c r="T48" s="83">
        <v>39554990.619999997</v>
      </c>
      <c r="U48" s="87">
        <v>215.07446792777017</v>
      </c>
      <c r="V48" s="84">
        <v>11434622.800000001</v>
      </c>
      <c r="W48" s="87">
        <v>495.49866967110114</v>
      </c>
      <c r="X48" s="84">
        <v>50989613.420000002</v>
      </c>
      <c r="Y48" s="88">
        <v>246.33853529155999</v>
      </c>
      <c r="Z48" s="86">
        <v>38995318.57</v>
      </c>
      <c r="AA48" s="87">
        <v>48.556054197552243</v>
      </c>
      <c r="AB48" s="84">
        <v>28308697.859999999</v>
      </c>
      <c r="AC48" s="87">
        <v>120.7786243146959</v>
      </c>
      <c r="AD48" s="84">
        <v>67304016.430000007</v>
      </c>
      <c r="AE48" s="88">
        <v>64.872341578279773</v>
      </c>
      <c r="AF48" s="177">
        <v>78550309.189999998</v>
      </c>
      <c r="AG48" s="178">
        <v>39743320.659999996</v>
      </c>
      <c r="AH48" s="179">
        <v>118293629.84999999</v>
      </c>
      <c r="AI48" s="81"/>
      <c r="AJ48" s="83">
        <v>9936865.1422999986</v>
      </c>
      <c r="AK48" s="87">
        <v>164.66758045074155</v>
      </c>
      <c r="AL48" s="84">
        <v>3313678.6400000029</v>
      </c>
      <c r="AM48" s="87">
        <v>381.67226906242837</v>
      </c>
      <c r="AN48" s="84">
        <v>13250543.782300001</v>
      </c>
      <c r="AO48" s="88">
        <v>191.96175094238487</v>
      </c>
      <c r="AP48" s="86">
        <v>4109409.3055237578</v>
      </c>
      <c r="AQ48" s="87">
        <v>38.440901999249384</v>
      </c>
      <c r="AR48" s="84">
        <v>11801537.012976242</v>
      </c>
      <c r="AS48" s="87">
        <v>126.39132311242267</v>
      </c>
      <c r="AT48" s="84">
        <v>15910946.318500001</v>
      </c>
      <c r="AU48" s="88">
        <v>79.445494038197481</v>
      </c>
      <c r="AV48" s="177">
        <v>14046274.447823755</v>
      </c>
      <c r="AW48" s="178">
        <v>15115215.652976245</v>
      </c>
      <c r="AX48" s="179">
        <v>29161490.1008</v>
      </c>
      <c r="AY48" s="81"/>
      <c r="AZ48" s="83">
        <v>29787216.274567965</v>
      </c>
      <c r="BA48" s="87">
        <v>279.26737052153499</v>
      </c>
      <c r="BB48" s="84">
        <v>6138509.1754320376</v>
      </c>
      <c r="BC48" s="87">
        <v>416.25477557686565</v>
      </c>
      <c r="BD48" s="84">
        <v>35925725.450000003</v>
      </c>
      <c r="BE48" s="88">
        <v>295.90660865339476</v>
      </c>
      <c r="BF48" s="86">
        <v>24792469.101035941</v>
      </c>
      <c r="BG48" s="87">
        <v>49.846633025455525</v>
      </c>
      <c r="BH48" s="84">
        <v>24765243.628964055</v>
      </c>
      <c r="BI48" s="87">
        <v>137.77450948509087</v>
      </c>
      <c r="BJ48" s="84">
        <v>49557712.729999997</v>
      </c>
      <c r="BK48" s="88">
        <v>73.188209493935403</v>
      </c>
      <c r="BL48" s="177">
        <v>54579685.375603907</v>
      </c>
      <c r="BM48" s="178">
        <v>30903752.804396093</v>
      </c>
      <c r="BN48" s="179">
        <v>85483438.180000007</v>
      </c>
      <c r="BO48" s="81"/>
      <c r="BP48" s="83">
        <v>10059548.530000001</v>
      </c>
      <c r="BQ48" s="87">
        <v>136.80318401262019</v>
      </c>
      <c r="BR48" s="84">
        <v>3506873.4300000006</v>
      </c>
      <c r="BS48" s="87">
        <v>365.03314562298328</v>
      </c>
      <c r="BT48" s="84">
        <v>13566421.960000001</v>
      </c>
      <c r="BU48" s="88">
        <v>163.17563098388263</v>
      </c>
      <c r="BV48" s="86">
        <v>6537412.6099999994</v>
      </c>
      <c r="BW48" s="87">
        <v>30.267901057943835</v>
      </c>
      <c r="BX48" s="84">
        <v>12700373.059999995</v>
      </c>
      <c r="BY48" s="87">
        <v>120.66060271525879</v>
      </c>
      <c r="BZ48" s="84">
        <v>19237785.669999994</v>
      </c>
      <c r="CA48" s="88">
        <v>59.885649043400285</v>
      </c>
      <c r="CB48" s="177">
        <v>16596961.140000001</v>
      </c>
      <c r="CC48" s="178">
        <v>16207246.489999995</v>
      </c>
      <c r="CD48" s="179">
        <v>32804207.629999995</v>
      </c>
      <c r="CE48" s="81"/>
      <c r="CF48" s="83">
        <v>38760340</v>
      </c>
      <c r="CG48" s="87">
        <v>311.55325134635478</v>
      </c>
      <c r="CH48" s="84">
        <v>4306705</v>
      </c>
      <c r="CI48" s="87">
        <v>263.97211155378488</v>
      </c>
      <c r="CJ48" s="84">
        <v>43067045</v>
      </c>
      <c r="CK48" s="88">
        <v>306.03691597086515</v>
      </c>
      <c r="CL48" s="86">
        <v>31126800</v>
      </c>
      <c r="CM48" s="87">
        <v>67.419264008317271</v>
      </c>
      <c r="CN48" s="84">
        <v>17508825</v>
      </c>
      <c r="CO48" s="87">
        <v>115.81059628931442</v>
      </c>
      <c r="CP48" s="84">
        <v>48635625</v>
      </c>
      <c r="CQ48" s="88">
        <v>79.356516418519277</v>
      </c>
      <c r="CR48" s="177">
        <v>69887140</v>
      </c>
      <c r="CS48" s="178">
        <v>21815530</v>
      </c>
      <c r="CT48" s="179">
        <v>91702670</v>
      </c>
      <c r="CU48" s="81"/>
      <c r="CV48" s="86">
        <v>149725864.58686796</v>
      </c>
      <c r="CW48" s="87">
        <v>231.91882320656876</v>
      </c>
      <c r="CX48" s="101">
        <v>33808478.21543204</v>
      </c>
      <c r="CY48" s="101">
        <v>392.82037291650641</v>
      </c>
      <c r="CZ48" s="84">
        <v>183534342.80230001</v>
      </c>
      <c r="DA48" s="102">
        <v>250.84580421328428</v>
      </c>
      <c r="DB48" s="103">
        <v>116403156.85655971</v>
      </c>
      <c r="DC48" s="101">
        <v>50.241947632632431</v>
      </c>
      <c r="DD48" s="104">
        <v>116858848.00194028</v>
      </c>
      <c r="DE48" s="101">
        <v>123.55608186325622</v>
      </c>
      <c r="DF48" s="104">
        <v>233262004.8585</v>
      </c>
      <c r="DG48" s="102">
        <v>71.494689239691198</v>
      </c>
      <c r="DH48" s="226"/>
      <c r="DI48" s="237" t="s">
        <v>48</v>
      </c>
      <c r="DJ48" s="103">
        <v>183534342.80230001</v>
      </c>
      <c r="DK48" s="104">
        <v>233262004.8585</v>
      </c>
      <c r="DL48" s="105">
        <v>416796347.66079998</v>
      </c>
      <c r="DM48"/>
    </row>
    <row r="49" spans="1:119" s="100" customFormat="1" ht="15.6">
      <c r="A49" s="73">
        <v>37</v>
      </c>
      <c r="B49" s="73" t="s">
        <v>49</v>
      </c>
      <c r="C49" s="82"/>
      <c r="D49" s="83">
        <v>1331.1100000000001</v>
      </c>
      <c r="E49" s="87">
        <v>1.3760660787942068E-2</v>
      </c>
      <c r="F49" s="84">
        <v>259.43</v>
      </c>
      <c r="G49" s="87">
        <v>1.9022583956591878E-2</v>
      </c>
      <c r="H49" s="84">
        <v>1590.5400000000002</v>
      </c>
      <c r="I49" s="88">
        <v>1.4410850676355204E-2</v>
      </c>
      <c r="J49" s="86">
        <v>5185.1400000000003</v>
      </c>
      <c r="K49" s="87">
        <v>2.2368928520584468E-2</v>
      </c>
      <c r="L49" s="84">
        <v>2334.2600000000002</v>
      </c>
      <c r="M49" s="87">
        <v>1.2836607201777348E-2</v>
      </c>
      <c r="N49" s="84">
        <v>7519.4000000000005</v>
      </c>
      <c r="O49" s="88">
        <v>1.8178389681973675E-2</v>
      </c>
      <c r="P49" s="177">
        <v>6516.25</v>
      </c>
      <c r="Q49" s="178">
        <v>2593.69</v>
      </c>
      <c r="R49" s="179">
        <v>9109.94</v>
      </c>
      <c r="S49" s="79"/>
      <c r="T49" s="83">
        <v>38186.956451642647</v>
      </c>
      <c r="U49" s="87">
        <v>0.20763598251152798</v>
      </c>
      <c r="V49" s="84">
        <v>6361.2279318651781</v>
      </c>
      <c r="W49" s="87">
        <v>0.2756522915398526</v>
      </c>
      <c r="X49" s="84">
        <v>44548.184383507825</v>
      </c>
      <c r="Y49" s="88">
        <v>0.21521901726415685</v>
      </c>
      <c r="Z49" s="86">
        <v>95275.910179410042</v>
      </c>
      <c r="AA49" s="87">
        <v>0.11863532413738537</v>
      </c>
      <c r="AB49" s="84">
        <v>45020.978238426556</v>
      </c>
      <c r="AC49" s="87">
        <v>0.19208131168132156</v>
      </c>
      <c r="AD49" s="84">
        <v>140296.8884178366</v>
      </c>
      <c r="AE49" s="88">
        <v>0.13522800199119853</v>
      </c>
      <c r="AF49" s="177">
        <v>133462.86663105269</v>
      </c>
      <c r="AG49" s="178">
        <v>51382.206170291734</v>
      </c>
      <c r="AH49" s="179">
        <v>184845.07280134442</v>
      </c>
      <c r="AI49" s="81"/>
      <c r="AJ49" s="83">
        <v>3723.7895177903861</v>
      </c>
      <c r="AK49" s="87">
        <v>6.1708335699567254E-2</v>
      </c>
      <c r="AL49" s="84">
        <v>2971.3937506843663</v>
      </c>
      <c r="AM49" s="87">
        <v>0.34224761007652227</v>
      </c>
      <c r="AN49" s="84">
        <v>6695.1832684747524</v>
      </c>
      <c r="AO49" s="88">
        <v>9.6993687520459421E-2</v>
      </c>
      <c r="AP49" s="86">
        <v>18666.716044142682</v>
      </c>
      <c r="AQ49" s="87">
        <v>0.17461521808892894</v>
      </c>
      <c r="AR49" s="84">
        <v>15051.232761129582</v>
      </c>
      <c r="AS49" s="87">
        <v>0.1611947004072867</v>
      </c>
      <c r="AT49" s="84">
        <v>33717.948805272266</v>
      </c>
      <c r="AU49" s="88">
        <v>0.1683582514306442</v>
      </c>
      <c r="AV49" s="177">
        <v>22390.505561933067</v>
      </c>
      <c r="AW49" s="178">
        <v>18022.626511813949</v>
      </c>
      <c r="AX49" s="179">
        <v>40413.132073747016</v>
      </c>
      <c r="AY49" s="81"/>
      <c r="AZ49" s="83">
        <v>6308.2204994060994</v>
      </c>
      <c r="BA49" s="87">
        <v>5.9142154651198174E-2</v>
      </c>
      <c r="BB49" s="84">
        <v>5949.2586712858665</v>
      </c>
      <c r="BC49" s="87">
        <v>0.40342162279011773</v>
      </c>
      <c r="BD49" s="84">
        <v>12257.479170691966</v>
      </c>
      <c r="BE49" s="88">
        <v>0.10096021852327229</v>
      </c>
      <c r="BF49" s="86">
        <v>66596.53038285127</v>
      </c>
      <c r="BG49" s="87">
        <v>0.13389601484363162</v>
      </c>
      <c r="BH49" s="84">
        <v>41650.209163123502</v>
      </c>
      <c r="BI49" s="87">
        <v>0.23170929482355412</v>
      </c>
      <c r="BJ49" s="84">
        <v>108246.73954597476</v>
      </c>
      <c r="BK49" s="88">
        <v>0.15986179778088122</v>
      </c>
      <c r="BL49" s="177">
        <v>72904.750882257373</v>
      </c>
      <c r="BM49" s="178">
        <v>47599.46783440937</v>
      </c>
      <c r="BN49" s="179">
        <v>120504.21871666674</v>
      </c>
      <c r="BO49" s="81"/>
      <c r="BP49" s="83">
        <v>112088.39653568786</v>
      </c>
      <c r="BQ49" s="87">
        <v>1.5243278056884373</v>
      </c>
      <c r="BR49" s="84">
        <v>5331.0278112430733</v>
      </c>
      <c r="BS49" s="87">
        <v>0.55491077456470006</v>
      </c>
      <c r="BT49" s="84">
        <v>117419.42434693093</v>
      </c>
      <c r="BU49" s="88">
        <v>1.4123096505524528</v>
      </c>
      <c r="BV49" s="86">
        <v>28580.844486959213</v>
      </c>
      <c r="BW49" s="87">
        <v>0.13232791391512935</v>
      </c>
      <c r="BX49" s="84">
        <v>7895.3365662729038</v>
      </c>
      <c r="BY49" s="87">
        <v>7.5010085469592563E-2</v>
      </c>
      <c r="BZ49" s="84">
        <v>36476.181053232118</v>
      </c>
      <c r="CA49" s="88">
        <v>0.11354736009996239</v>
      </c>
      <c r="CB49" s="177">
        <v>140669.24102264707</v>
      </c>
      <c r="CC49" s="178">
        <v>13226.364377515976</v>
      </c>
      <c r="CD49" s="179">
        <v>153895.60540016304</v>
      </c>
      <c r="CE49" s="81"/>
      <c r="CF49" s="83">
        <v>299018.49569427682</v>
      </c>
      <c r="CG49" s="87">
        <v>2.4034924499178265</v>
      </c>
      <c r="CH49" s="84">
        <v>8425.240810987536</v>
      </c>
      <c r="CI49" s="87">
        <v>0.51641071474027189</v>
      </c>
      <c r="CJ49" s="84">
        <v>307443.73650526436</v>
      </c>
      <c r="CK49" s="88">
        <v>2.1847129970173342</v>
      </c>
      <c r="CL49" s="86">
        <v>69309.142690531007</v>
      </c>
      <c r="CM49" s="87">
        <v>0.15012051959221773</v>
      </c>
      <c r="CN49" s="84">
        <v>20939.585854504112</v>
      </c>
      <c r="CO49" s="87">
        <v>0.13850306481796548</v>
      </c>
      <c r="CP49" s="84">
        <v>90248.728545035119</v>
      </c>
      <c r="CQ49" s="88">
        <v>0.14725470698761595</v>
      </c>
      <c r="CR49" s="177">
        <v>368327.63838480785</v>
      </c>
      <c r="CS49" s="178">
        <v>29364.826665491648</v>
      </c>
      <c r="CT49" s="179">
        <v>397692.46505029948</v>
      </c>
      <c r="CU49" s="81"/>
      <c r="CV49" s="86">
        <v>460656.9686988038</v>
      </c>
      <c r="CW49" s="87">
        <v>0.7135375199022358</v>
      </c>
      <c r="CX49" s="87">
        <v>29297.578976066023</v>
      </c>
      <c r="CY49" s="87">
        <v>0.34040827941424051</v>
      </c>
      <c r="CZ49" s="84">
        <v>489954.54767486983</v>
      </c>
      <c r="DA49" s="88">
        <v>0.66964602189927835</v>
      </c>
      <c r="DB49" s="86">
        <v>283614.28378389427</v>
      </c>
      <c r="DC49" s="87">
        <v>0.12241363875806234</v>
      </c>
      <c r="DD49" s="84">
        <v>132891.60258345667</v>
      </c>
      <c r="DE49" s="87">
        <v>0.1405076809200469</v>
      </c>
      <c r="DF49" s="84">
        <v>416505.88636735093</v>
      </c>
      <c r="DG49" s="88">
        <v>0.12765884838552946</v>
      </c>
      <c r="DH49" s="224"/>
      <c r="DI49" s="237" t="s">
        <v>49</v>
      </c>
      <c r="DJ49" s="86">
        <v>489954.54767486983</v>
      </c>
      <c r="DK49" s="84">
        <v>416505.88636735093</v>
      </c>
      <c r="DL49" s="85">
        <v>906460.4340422207</v>
      </c>
      <c r="DM49"/>
    </row>
    <row r="50" spans="1:119" s="100" customFormat="1" ht="15.6">
      <c r="A50" s="73">
        <v>38</v>
      </c>
      <c r="B50" s="73" t="s">
        <v>50</v>
      </c>
      <c r="C50" s="82"/>
      <c r="D50" s="83">
        <v>970.14</v>
      </c>
      <c r="E50" s="87">
        <v>1.0029049031871233E-2</v>
      </c>
      <c r="F50" s="84">
        <v>0</v>
      </c>
      <c r="G50" s="87">
        <v>0</v>
      </c>
      <c r="H50" s="84">
        <v>970.14</v>
      </c>
      <c r="I50" s="88">
        <v>8.7898089171974513E-3</v>
      </c>
      <c r="J50" s="86">
        <v>0</v>
      </c>
      <c r="K50" s="87">
        <v>0</v>
      </c>
      <c r="L50" s="84">
        <v>710.46</v>
      </c>
      <c r="M50" s="87">
        <v>3.9069752095202484E-3</v>
      </c>
      <c r="N50" s="84">
        <v>710.46</v>
      </c>
      <c r="O50" s="88">
        <v>1.7175597432581079E-3</v>
      </c>
      <c r="P50" s="177">
        <v>970.14</v>
      </c>
      <c r="Q50" s="178">
        <v>710.46</v>
      </c>
      <c r="R50" s="179">
        <v>1680.6</v>
      </c>
      <c r="S50" s="79"/>
      <c r="T50" s="83">
        <v>0</v>
      </c>
      <c r="U50" s="87">
        <v>0</v>
      </c>
      <c r="V50" s="84">
        <v>386.00272485369823</v>
      </c>
      <c r="W50" s="87">
        <v>1.6726728987896962E-2</v>
      </c>
      <c r="X50" s="84">
        <v>386.00272485369823</v>
      </c>
      <c r="Y50" s="88">
        <v>1.8648375518319641E-3</v>
      </c>
      <c r="Z50" s="86">
        <v>233.66399030267354</v>
      </c>
      <c r="AA50" s="87">
        <v>2.9095290904692148E-4</v>
      </c>
      <c r="AB50" s="84">
        <v>361.29270365607493</v>
      </c>
      <c r="AC50" s="87">
        <v>1.5414497670758578E-3</v>
      </c>
      <c r="AD50" s="84">
        <v>594.95669395874847</v>
      </c>
      <c r="AE50" s="88">
        <v>5.734610788780825E-4</v>
      </c>
      <c r="AF50" s="177">
        <v>233.66399030267354</v>
      </c>
      <c r="AG50" s="178">
        <v>747.29542850977316</v>
      </c>
      <c r="AH50" s="179">
        <v>980.95941881244676</v>
      </c>
      <c r="AI50" s="81"/>
      <c r="AJ50" s="83">
        <v>329.53908689084653</v>
      </c>
      <c r="AK50" s="87">
        <v>5.460917837283065E-3</v>
      </c>
      <c r="AL50" s="84">
        <v>1153.5999093968198</v>
      </c>
      <c r="AM50" s="87">
        <v>0.13287259956194652</v>
      </c>
      <c r="AN50" s="84">
        <v>1483.1389962876665</v>
      </c>
      <c r="AO50" s="88">
        <v>2.1486360355913867E-2</v>
      </c>
      <c r="AP50" s="86">
        <v>0</v>
      </c>
      <c r="AQ50" s="87">
        <v>0</v>
      </c>
      <c r="AR50" s="84">
        <v>1607.0196814689225</v>
      </c>
      <c r="AS50" s="87">
        <v>1.7210753445524106E-2</v>
      </c>
      <c r="AT50" s="84">
        <v>1607.0196814689225</v>
      </c>
      <c r="AU50" s="88">
        <v>8.0240653175330055E-3</v>
      </c>
      <c r="AV50" s="177">
        <v>329.53908689084653</v>
      </c>
      <c r="AW50" s="178">
        <v>2760.6195908657423</v>
      </c>
      <c r="AX50" s="179">
        <v>3090.158677756589</v>
      </c>
      <c r="AY50" s="81"/>
      <c r="AZ50" s="83">
        <v>0</v>
      </c>
      <c r="BA50" s="87">
        <v>0</v>
      </c>
      <c r="BB50" s="84">
        <v>1198.7764486265437</v>
      </c>
      <c r="BC50" s="87">
        <v>8.128951302817819E-2</v>
      </c>
      <c r="BD50" s="84">
        <v>1198.7764486265437</v>
      </c>
      <c r="BE50" s="88">
        <v>9.8738680709547378E-3</v>
      </c>
      <c r="BF50" s="86">
        <v>0</v>
      </c>
      <c r="BG50" s="87">
        <v>0</v>
      </c>
      <c r="BH50" s="84">
        <v>1428.7445991004161</v>
      </c>
      <c r="BI50" s="87">
        <v>7.9484211530353819E-3</v>
      </c>
      <c r="BJ50" s="84">
        <v>1428.7445991004161</v>
      </c>
      <c r="BK50" s="88">
        <v>2.1100097900400012E-3</v>
      </c>
      <c r="BL50" s="177">
        <v>0</v>
      </c>
      <c r="BM50" s="178">
        <v>2627.5210477269598</v>
      </c>
      <c r="BN50" s="179">
        <v>2627.5210477269598</v>
      </c>
      <c r="BO50" s="81"/>
      <c r="BP50" s="83">
        <v>228.98</v>
      </c>
      <c r="BQ50" s="87">
        <v>3.1139760379693469E-3</v>
      </c>
      <c r="BR50" s="84">
        <v>0</v>
      </c>
      <c r="BS50" s="87">
        <v>0</v>
      </c>
      <c r="BT50" s="84">
        <v>228.98</v>
      </c>
      <c r="BU50" s="88">
        <v>2.7541496271349529E-3</v>
      </c>
      <c r="BV50" s="86">
        <v>621.4</v>
      </c>
      <c r="BW50" s="87">
        <v>2.8770516471051228E-3</v>
      </c>
      <c r="BX50" s="84">
        <v>0</v>
      </c>
      <c r="BY50" s="87">
        <v>0</v>
      </c>
      <c r="BZ50" s="84">
        <v>621.4</v>
      </c>
      <c r="CA50" s="88">
        <v>1.9343672371607697E-3</v>
      </c>
      <c r="CB50" s="177">
        <v>850.38</v>
      </c>
      <c r="CC50" s="178">
        <v>0</v>
      </c>
      <c r="CD50" s="179">
        <v>850.38</v>
      </c>
      <c r="CE50" s="81"/>
      <c r="CF50" s="83">
        <v>0</v>
      </c>
      <c r="CG50" s="87">
        <v>0</v>
      </c>
      <c r="CH50" s="84">
        <v>0</v>
      </c>
      <c r="CI50" s="87">
        <v>0</v>
      </c>
      <c r="CJ50" s="84">
        <v>0</v>
      </c>
      <c r="CK50" s="88">
        <v>0</v>
      </c>
      <c r="CL50" s="86">
        <v>0</v>
      </c>
      <c r="CM50" s="87">
        <v>0</v>
      </c>
      <c r="CN50" s="84">
        <v>0</v>
      </c>
      <c r="CO50" s="87">
        <v>0</v>
      </c>
      <c r="CP50" s="84">
        <v>0</v>
      </c>
      <c r="CQ50" s="88">
        <v>0</v>
      </c>
      <c r="CR50" s="177">
        <v>0</v>
      </c>
      <c r="CS50" s="178">
        <v>0</v>
      </c>
      <c r="CT50" s="179">
        <v>0</v>
      </c>
      <c r="CU50" s="81"/>
      <c r="CV50" s="86">
        <v>1528.6590868908465</v>
      </c>
      <c r="CW50" s="87">
        <v>2.3678261434253722E-3</v>
      </c>
      <c r="CX50" s="87">
        <v>2738.3790828770616</v>
      </c>
      <c r="CY50" s="87">
        <v>3.1817199392060298E-2</v>
      </c>
      <c r="CZ50" s="84">
        <v>4267.0381697679077</v>
      </c>
      <c r="DA50" s="88">
        <v>5.8319800259790831E-3</v>
      </c>
      <c r="DB50" s="86">
        <v>855.06399030267357</v>
      </c>
      <c r="DC50" s="87">
        <v>3.6906284488723214E-4</v>
      </c>
      <c r="DD50" s="84">
        <v>4107.5169842254136</v>
      </c>
      <c r="DE50" s="87">
        <v>4.3429206554324758E-3</v>
      </c>
      <c r="DF50" s="84">
        <v>4962.5809745280876</v>
      </c>
      <c r="DG50" s="88">
        <v>1.5210286167947286E-3</v>
      </c>
      <c r="DH50" s="224"/>
      <c r="DI50" s="237" t="s">
        <v>50</v>
      </c>
      <c r="DJ50" s="86">
        <v>4267.0381697679077</v>
      </c>
      <c r="DK50" s="84">
        <v>4962.5809745280876</v>
      </c>
      <c r="DL50" s="85">
        <v>9229.6191442959953</v>
      </c>
      <c r="DM50"/>
    </row>
    <row r="51" spans="1:119" s="100" customFormat="1" ht="15.6">
      <c r="A51" s="73">
        <v>39</v>
      </c>
      <c r="B51" s="73" t="s">
        <v>51</v>
      </c>
      <c r="C51" s="82"/>
      <c r="D51" s="83">
        <v>56327.659999999996</v>
      </c>
      <c r="E51" s="87">
        <v>0.5823003525167213</v>
      </c>
      <c r="F51" s="84">
        <v>5875.6299999999992</v>
      </c>
      <c r="G51" s="87">
        <v>0.43082783399325408</v>
      </c>
      <c r="H51" s="84">
        <v>62203.289999999994</v>
      </c>
      <c r="I51" s="88">
        <v>0.56358364063023791</v>
      </c>
      <c r="J51" s="86">
        <v>1328436.6199999999</v>
      </c>
      <c r="K51" s="87">
        <v>5.7309356732714694</v>
      </c>
      <c r="L51" s="84">
        <v>192656.48</v>
      </c>
      <c r="M51" s="87">
        <v>1.0594601966520754</v>
      </c>
      <c r="N51" s="84">
        <v>1521093.0999999999</v>
      </c>
      <c r="O51" s="88">
        <v>3.677291155459391</v>
      </c>
      <c r="P51" s="177">
        <v>1384764.2799999998</v>
      </c>
      <c r="Q51" s="178">
        <v>198532.11000000002</v>
      </c>
      <c r="R51" s="179">
        <v>1583296.39</v>
      </c>
      <c r="S51" s="79"/>
      <c r="T51" s="83">
        <v>49235.120506995059</v>
      </c>
      <c r="U51" s="87">
        <v>0.2677087563521614</v>
      </c>
      <c r="V51" s="84">
        <v>9941.8998995659458</v>
      </c>
      <c r="W51" s="87">
        <v>0.43081422626710342</v>
      </c>
      <c r="X51" s="84">
        <v>59177.020406561001</v>
      </c>
      <c r="Y51" s="88">
        <v>0.2858931368982125</v>
      </c>
      <c r="Z51" s="86">
        <v>1823697.7078141654</v>
      </c>
      <c r="AA51" s="87">
        <v>2.2708255243925914</v>
      </c>
      <c r="AB51" s="84">
        <v>428111.4093586849</v>
      </c>
      <c r="AC51" s="87">
        <v>1.8265307479518096</v>
      </c>
      <c r="AD51" s="84">
        <v>2251809.1171728503</v>
      </c>
      <c r="AE51" s="88">
        <v>2.170451898219973</v>
      </c>
      <c r="AF51" s="177">
        <v>1872932.8283211605</v>
      </c>
      <c r="AG51" s="178">
        <v>438053.30925825087</v>
      </c>
      <c r="AH51" s="179">
        <v>2310986.1375794113</v>
      </c>
      <c r="AI51" s="81"/>
      <c r="AJ51" s="83">
        <v>14943.634709802538</v>
      </c>
      <c r="AK51" s="87">
        <v>0.24763666765767733</v>
      </c>
      <c r="AL51" s="84">
        <v>0</v>
      </c>
      <c r="AM51" s="87">
        <v>0</v>
      </c>
      <c r="AN51" s="84">
        <v>14943.634709802538</v>
      </c>
      <c r="AO51" s="88">
        <v>0.21648970272216</v>
      </c>
      <c r="AP51" s="86">
        <v>698959.74929566146</v>
      </c>
      <c r="AQ51" s="87">
        <v>6.5383224756848461</v>
      </c>
      <c r="AR51" s="84">
        <v>84958.596468969816</v>
      </c>
      <c r="AS51" s="87">
        <v>0.90988397576354851</v>
      </c>
      <c r="AT51" s="84">
        <v>783918.34576463129</v>
      </c>
      <c r="AU51" s="88">
        <v>3.9142096904987209</v>
      </c>
      <c r="AV51" s="177">
        <v>713903.38400546403</v>
      </c>
      <c r="AW51" s="178">
        <v>84958.596468969816</v>
      </c>
      <c r="AX51" s="179">
        <v>798861.98047443386</v>
      </c>
      <c r="AY51" s="81"/>
      <c r="AZ51" s="83">
        <v>57032.170170956684</v>
      </c>
      <c r="BA51" s="87">
        <v>0.53469998847721478</v>
      </c>
      <c r="BB51" s="84">
        <v>17886.11923114823</v>
      </c>
      <c r="BC51" s="87">
        <v>1.2128649373532401</v>
      </c>
      <c r="BD51" s="84">
        <v>74918.289402104914</v>
      </c>
      <c r="BE51" s="88">
        <v>0.61707360576320469</v>
      </c>
      <c r="BF51" s="86">
        <v>2135609.503516438</v>
      </c>
      <c r="BG51" s="87">
        <v>4.2937612536143517</v>
      </c>
      <c r="BH51" s="84">
        <v>337373.09799344855</v>
      </c>
      <c r="BI51" s="87">
        <v>1.8768809136668774</v>
      </c>
      <c r="BJ51" s="84">
        <v>2472982.6015098863</v>
      </c>
      <c r="BK51" s="88">
        <v>3.6521695361577464</v>
      </c>
      <c r="BL51" s="177">
        <v>2192641.6736873947</v>
      </c>
      <c r="BM51" s="178">
        <v>355259.21722459677</v>
      </c>
      <c r="BN51" s="179">
        <v>2547900.8909119917</v>
      </c>
      <c r="BO51" s="81"/>
      <c r="BP51" s="83">
        <v>14017.295671166938</v>
      </c>
      <c r="BQ51" s="87">
        <v>0.19062591858304351</v>
      </c>
      <c r="BR51" s="84">
        <v>0</v>
      </c>
      <c r="BS51" s="87">
        <v>0</v>
      </c>
      <c r="BT51" s="84">
        <v>14017.295671166938</v>
      </c>
      <c r="BU51" s="88">
        <v>0.16859869703111544</v>
      </c>
      <c r="BV51" s="86">
        <v>156912.03090002379</v>
      </c>
      <c r="BW51" s="87">
        <v>0.72649503854445352</v>
      </c>
      <c r="BX51" s="84">
        <v>0</v>
      </c>
      <c r="BY51" s="87">
        <v>0</v>
      </c>
      <c r="BZ51" s="84">
        <v>156912.03090002379</v>
      </c>
      <c r="CA51" s="88">
        <v>0.48845428337522423</v>
      </c>
      <c r="CB51" s="177">
        <v>170929.32657119073</v>
      </c>
      <c r="CC51" s="178">
        <v>0</v>
      </c>
      <c r="CD51" s="179">
        <v>170929.32657119073</v>
      </c>
      <c r="CE51" s="81"/>
      <c r="CF51" s="83">
        <v>1872.5615935399085</v>
      </c>
      <c r="CG51" s="87">
        <v>1.5051535998230918E-2</v>
      </c>
      <c r="CH51" s="84">
        <v>385.29569853118159</v>
      </c>
      <c r="CI51" s="87">
        <v>2.3616040363541622E-2</v>
      </c>
      <c r="CJ51" s="84">
        <v>2257.8572920710899</v>
      </c>
      <c r="CK51" s="88">
        <v>1.6044464679844307E-2</v>
      </c>
      <c r="CL51" s="86">
        <v>132039.93392035962</v>
      </c>
      <c r="CM51" s="87">
        <v>0.2859926225830311</v>
      </c>
      <c r="CN51" s="84">
        <v>24790.419692023886</v>
      </c>
      <c r="CO51" s="87">
        <v>0.16397406946472129</v>
      </c>
      <c r="CP51" s="84">
        <v>156830.35361238351</v>
      </c>
      <c r="CQ51" s="88">
        <v>0.25589288780319558</v>
      </c>
      <c r="CR51" s="177">
        <v>133912.49551389951</v>
      </c>
      <c r="CS51" s="178">
        <v>25175.715390555069</v>
      </c>
      <c r="CT51" s="179">
        <v>159088.21090445458</v>
      </c>
      <c r="CU51" s="81"/>
      <c r="CV51" s="86">
        <v>193428.44265246112</v>
      </c>
      <c r="CW51" s="87">
        <v>0.29961220740596461</v>
      </c>
      <c r="CX51" s="87">
        <v>34088.94482924536</v>
      </c>
      <c r="CY51" s="87">
        <v>0.39607911171944044</v>
      </c>
      <c r="CZ51" s="84">
        <v>227517.38748170648</v>
      </c>
      <c r="DA51" s="88">
        <v>0.31095968832836268</v>
      </c>
      <c r="DB51" s="86">
        <v>6275655.5454466473</v>
      </c>
      <c r="DC51" s="87">
        <v>2.708699366833379</v>
      </c>
      <c r="DD51" s="84">
        <v>1067890.0035131271</v>
      </c>
      <c r="DE51" s="87">
        <v>1.1290912665237822</v>
      </c>
      <c r="DF51" s="84">
        <v>7343545.5489597749</v>
      </c>
      <c r="DG51" s="88">
        <v>2.2507930824777223</v>
      </c>
      <c r="DH51" s="224"/>
      <c r="DI51" s="237" t="s">
        <v>51</v>
      </c>
      <c r="DJ51" s="86">
        <v>227517.38748170648</v>
      </c>
      <c r="DK51" s="84">
        <v>7343545.5489597749</v>
      </c>
      <c r="DL51" s="85">
        <v>7571062.9364414811</v>
      </c>
      <c r="DM51"/>
    </row>
    <row r="52" spans="1:119" s="100" customFormat="1" ht="15.6">
      <c r="A52" s="73">
        <v>40</v>
      </c>
      <c r="B52" s="73" t="s">
        <v>52</v>
      </c>
      <c r="C52" s="82"/>
      <c r="D52" s="83">
        <v>5130.8999999999996</v>
      </c>
      <c r="E52" s="87">
        <v>5.3041878159469875E-2</v>
      </c>
      <c r="F52" s="84">
        <v>3976.2200000000003</v>
      </c>
      <c r="G52" s="87">
        <v>0.29155448012905122</v>
      </c>
      <c r="H52" s="84">
        <v>9107.119999999999</v>
      </c>
      <c r="I52" s="88">
        <v>8.2513703780884462E-2</v>
      </c>
      <c r="J52" s="86">
        <v>8609.2000000000007</v>
      </c>
      <c r="K52" s="87">
        <v>3.7140478255054989E-2</v>
      </c>
      <c r="L52" s="84">
        <v>15144.66</v>
      </c>
      <c r="M52" s="87">
        <v>8.328380369987462E-2</v>
      </c>
      <c r="N52" s="84">
        <v>23753.86</v>
      </c>
      <c r="O52" s="88">
        <v>5.7425715287263236E-2</v>
      </c>
      <c r="P52" s="177">
        <v>13740.1</v>
      </c>
      <c r="Q52" s="178">
        <v>19120.88</v>
      </c>
      <c r="R52" s="179">
        <v>32860.980000000003</v>
      </c>
      <c r="S52" s="79"/>
      <c r="T52" s="83">
        <v>9800.2414996948919</v>
      </c>
      <c r="U52" s="87">
        <v>5.3287377725853485E-2</v>
      </c>
      <c r="V52" s="84">
        <v>21796.61832652731</v>
      </c>
      <c r="W52" s="87">
        <v>0.94451697909291976</v>
      </c>
      <c r="X52" s="84">
        <v>31596.8598262222</v>
      </c>
      <c r="Y52" s="88">
        <v>0.15264920926722161</v>
      </c>
      <c r="Z52" s="86">
        <v>9431.7875941641178</v>
      </c>
      <c r="AA52" s="87">
        <v>1.174424024206744E-2</v>
      </c>
      <c r="AB52" s="84">
        <v>37818.269479133014</v>
      </c>
      <c r="AC52" s="87">
        <v>0.16135106546550768</v>
      </c>
      <c r="AD52" s="84">
        <v>47250.057073297132</v>
      </c>
      <c r="AE52" s="88">
        <v>4.5542926033844508E-2</v>
      </c>
      <c r="AF52" s="177">
        <v>19232.029093859011</v>
      </c>
      <c r="AG52" s="178">
        <v>59614.887805660328</v>
      </c>
      <c r="AH52" s="179">
        <v>78846.916899519332</v>
      </c>
      <c r="AI52" s="81"/>
      <c r="AJ52" s="83">
        <v>436.25082785474166</v>
      </c>
      <c r="AK52" s="87">
        <v>7.2292787779392109E-3</v>
      </c>
      <c r="AL52" s="84">
        <v>1297.7998980714224</v>
      </c>
      <c r="AM52" s="87">
        <v>0.14948167450718985</v>
      </c>
      <c r="AN52" s="84">
        <v>1734.050725926164</v>
      </c>
      <c r="AO52" s="88">
        <v>2.5121339851451808E-2</v>
      </c>
      <c r="AP52" s="86">
        <v>0</v>
      </c>
      <c r="AQ52" s="87">
        <v>0</v>
      </c>
      <c r="AR52" s="84">
        <v>773.21658335105531</v>
      </c>
      <c r="AS52" s="87">
        <v>8.2809439918504844E-3</v>
      </c>
      <c r="AT52" s="84">
        <v>773.21658335105531</v>
      </c>
      <c r="AU52" s="88">
        <v>3.8607743520212472E-3</v>
      </c>
      <c r="AV52" s="177">
        <v>436.25082785474166</v>
      </c>
      <c r="AW52" s="178">
        <v>2071.0164814224777</v>
      </c>
      <c r="AX52" s="179">
        <v>2507.2673092772193</v>
      </c>
      <c r="AY52" s="81"/>
      <c r="AZ52" s="83">
        <v>-2340.2083520626884</v>
      </c>
      <c r="BA52" s="87">
        <v>-2.1940413193664927E-2</v>
      </c>
      <c r="BB52" s="84">
        <v>10213.959976452794</v>
      </c>
      <c r="BC52" s="87">
        <v>0.69261273319677186</v>
      </c>
      <c r="BD52" s="84">
        <v>7873.7516243901055</v>
      </c>
      <c r="BE52" s="88">
        <v>6.4853113232051215E-2</v>
      </c>
      <c r="BF52" s="86">
        <v>8421.4019092628296</v>
      </c>
      <c r="BG52" s="87">
        <v>1.6931695218422377E-2</v>
      </c>
      <c r="BH52" s="84">
        <v>16046.854221852902</v>
      </c>
      <c r="BI52" s="87">
        <v>8.9272187357319538E-2</v>
      </c>
      <c r="BJ52" s="84">
        <v>24468.256131115733</v>
      </c>
      <c r="BK52" s="88">
        <v>3.6135401676665874E-2</v>
      </c>
      <c r="BL52" s="177">
        <v>6081.1935572001412</v>
      </c>
      <c r="BM52" s="178">
        <v>26260.814198305696</v>
      </c>
      <c r="BN52" s="179">
        <v>32342.007755505838</v>
      </c>
      <c r="BO52" s="81"/>
      <c r="BP52" s="83">
        <v>728.08</v>
      </c>
      <c r="BQ52" s="87">
        <v>9.9014048114452018E-3</v>
      </c>
      <c r="BR52" s="84">
        <v>0</v>
      </c>
      <c r="BS52" s="87">
        <v>0</v>
      </c>
      <c r="BT52" s="84">
        <v>728.08</v>
      </c>
      <c r="BU52" s="88">
        <v>8.7572768823670922E-3</v>
      </c>
      <c r="BV52" s="86">
        <v>164.65</v>
      </c>
      <c r="BW52" s="87">
        <v>7.6232145750862327E-4</v>
      </c>
      <c r="BX52" s="84">
        <v>158.33000000000001</v>
      </c>
      <c r="BY52" s="87">
        <v>1.5042229970453273E-3</v>
      </c>
      <c r="BZ52" s="84">
        <v>322.98</v>
      </c>
      <c r="CA52" s="88">
        <v>1.005410251461515E-3</v>
      </c>
      <c r="CB52" s="177">
        <v>892.73</v>
      </c>
      <c r="CC52" s="178">
        <v>158.33000000000001</v>
      </c>
      <c r="CD52" s="179">
        <v>1051.06</v>
      </c>
      <c r="CE52" s="81"/>
      <c r="CF52" s="83">
        <v>127.29682394919631</v>
      </c>
      <c r="CG52" s="87">
        <v>1.0232041150164482E-3</v>
      </c>
      <c r="CH52" s="84">
        <v>0</v>
      </c>
      <c r="CI52" s="87">
        <v>0</v>
      </c>
      <c r="CJ52" s="84">
        <v>127.29682394919631</v>
      </c>
      <c r="CK52" s="88">
        <v>9.0457860329860591E-4</v>
      </c>
      <c r="CL52" s="86">
        <v>0</v>
      </c>
      <c r="CM52" s="87">
        <v>0</v>
      </c>
      <c r="CN52" s="84">
        <v>0</v>
      </c>
      <c r="CO52" s="87">
        <v>0</v>
      </c>
      <c r="CP52" s="84">
        <v>0</v>
      </c>
      <c r="CQ52" s="88">
        <v>0</v>
      </c>
      <c r="CR52" s="177">
        <v>127.29682394919631</v>
      </c>
      <c r="CS52" s="178">
        <v>0</v>
      </c>
      <c r="CT52" s="179">
        <v>127.29682394919631</v>
      </c>
      <c r="CU52" s="81"/>
      <c r="CV52" s="86">
        <v>13882.56079943614</v>
      </c>
      <c r="CW52" s="87">
        <v>2.1503480194171185E-2</v>
      </c>
      <c r="CX52" s="87">
        <v>37284.598201051529</v>
      </c>
      <c r="CY52" s="87">
        <v>0.43320937653721014</v>
      </c>
      <c r="CZ52" s="84">
        <v>51167.159000487671</v>
      </c>
      <c r="DA52" s="88">
        <v>6.9932781804286234E-2</v>
      </c>
      <c r="DB52" s="86">
        <v>26627.03950342695</v>
      </c>
      <c r="DC52" s="87">
        <v>1.1492766695251552E-2</v>
      </c>
      <c r="DD52" s="84">
        <v>69941.330284336975</v>
      </c>
      <c r="DE52" s="87">
        <v>7.3949699813000869E-2</v>
      </c>
      <c r="DF52" s="84">
        <v>96568.369787763921</v>
      </c>
      <c r="DG52" s="88">
        <v>2.9598157627719546E-2</v>
      </c>
      <c r="DH52" s="224"/>
      <c r="DI52" s="237" t="s">
        <v>52</v>
      </c>
      <c r="DJ52" s="86">
        <v>51167.159000487671</v>
      </c>
      <c r="DK52" s="84">
        <v>96568.369787763921</v>
      </c>
      <c r="DL52" s="85">
        <v>147735.5287882516</v>
      </c>
      <c r="DM52"/>
    </row>
    <row r="53" spans="1:119" s="100" customFormat="1" ht="15.6">
      <c r="A53" s="73">
        <v>41</v>
      </c>
      <c r="B53" s="73" t="s">
        <v>53</v>
      </c>
      <c r="C53" s="82"/>
      <c r="D53" s="83">
        <v>1199599.8599999999</v>
      </c>
      <c r="E53" s="87">
        <v>12.401143973618103</v>
      </c>
      <c r="F53" s="84">
        <v>402605.66000000003</v>
      </c>
      <c r="G53" s="87">
        <v>29.520872561959234</v>
      </c>
      <c r="H53" s="84">
        <v>1602205.52</v>
      </c>
      <c r="I53" s="88">
        <v>14.516544382129364</v>
      </c>
      <c r="J53" s="86">
        <v>1249437.6100000001</v>
      </c>
      <c r="K53" s="87">
        <v>5.3901303704470651</v>
      </c>
      <c r="L53" s="84">
        <v>2571230.1100000003</v>
      </c>
      <c r="M53" s="87">
        <v>14.139757759398167</v>
      </c>
      <c r="N53" s="84">
        <v>3820667.7200000007</v>
      </c>
      <c r="O53" s="88">
        <v>9.236586251495849</v>
      </c>
      <c r="P53" s="177">
        <v>2449037.4699999997</v>
      </c>
      <c r="Q53" s="178">
        <v>2973835.7700000005</v>
      </c>
      <c r="R53" s="179">
        <v>5422873.2400000002</v>
      </c>
      <c r="S53" s="79"/>
      <c r="T53" s="83">
        <v>2045099.999901575</v>
      </c>
      <c r="U53" s="87">
        <v>11.119931706304476</v>
      </c>
      <c r="V53" s="84">
        <v>760190.34718267911</v>
      </c>
      <c r="W53" s="87">
        <v>32.941471906343075</v>
      </c>
      <c r="X53" s="84">
        <v>2805290.347084254</v>
      </c>
      <c r="Y53" s="88">
        <v>13.552782004368588</v>
      </c>
      <c r="Z53" s="86">
        <v>1372233.6086683592</v>
      </c>
      <c r="AA53" s="87">
        <v>1.7086730386519713</v>
      </c>
      <c r="AB53" s="84">
        <v>3307513.0782712074</v>
      </c>
      <c r="AC53" s="87">
        <v>14.111453711932109</v>
      </c>
      <c r="AD53" s="84">
        <v>4679746.6869395664</v>
      </c>
      <c r="AE53" s="88">
        <v>4.5106687784482142</v>
      </c>
      <c r="AF53" s="177">
        <v>3417333.608569934</v>
      </c>
      <c r="AG53" s="178">
        <v>4067703.4254538864</v>
      </c>
      <c r="AH53" s="179">
        <v>7485037.0340238204</v>
      </c>
      <c r="AI53" s="81"/>
      <c r="AJ53" s="83">
        <v>558830.76425733254</v>
      </c>
      <c r="AK53" s="87">
        <v>9.2605976345568397</v>
      </c>
      <c r="AL53" s="84">
        <v>279691.12172161578</v>
      </c>
      <c r="AM53" s="87">
        <v>32.215056636905757</v>
      </c>
      <c r="AN53" s="84">
        <v>838521.88597894832</v>
      </c>
      <c r="AO53" s="88">
        <v>12.147737638589948</v>
      </c>
      <c r="AP53" s="86">
        <v>483990.21944133379</v>
      </c>
      <c r="AQ53" s="87">
        <v>4.5274196875767876</v>
      </c>
      <c r="AR53" s="84">
        <v>1105506.4649779119</v>
      </c>
      <c r="AS53" s="87">
        <v>11.839680260652564</v>
      </c>
      <c r="AT53" s="84">
        <v>1589496.6844192457</v>
      </c>
      <c r="AU53" s="88">
        <v>7.9365706374697078</v>
      </c>
      <c r="AV53" s="177">
        <v>1042820.9836986663</v>
      </c>
      <c r="AW53" s="178">
        <v>1385197.5866995277</v>
      </c>
      <c r="AX53" s="179">
        <v>2428018.5703981938</v>
      </c>
      <c r="AY53" s="81"/>
      <c r="AZ53" s="83">
        <v>1586943.2075470653</v>
      </c>
      <c r="BA53" s="87">
        <v>14.878243493906595</v>
      </c>
      <c r="BB53" s="84">
        <v>473024.17517577176</v>
      </c>
      <c r="BC53" s="87">
        <v>32.075959529109092</v>
      </c>
      <c r="BD53" s="84">
        <v>2059967.3827228372</v>
      </c>
      <c r="BE53" s="88">
        <v>16.967171978377525</v>
      </c>
      <c r="BF53" s="86">
        <v>2528320.8152759131</v>
      </c>
      <c r="BG53" s="87">
        <v>5.0833291083707728</v>
      </c>
      <c r="BH53" s="84">
        <v>2407206.5436489098</v>
      </c>
      <c r="BI53" s="87">
        <v>13.391820639819917</v>
      </c>
      <c r="BJ53" s="84">
        <v>4935527.3589248229</v>
      </c>
      <c r="BK53" s="88">
        <v>7.2889241736407246</v>
      </c>
      <c r="BL53" s="177">
        <v>4115264.0228229784</v>
      </c>
      <c r="BM53" s="178">
        <v>2880230.7188246814</v>
      </c>
      <c r="BN53" s="179">
        <v>6995494.7416476598</v>
      </c>
      <c r="BO53" s="81"/>
      <c r="BP53" s="83">
        <v>565991.1621606478</v>
      </c>
      <c r="BQ53" s="87">
        <v>7.697104186700499</v>
      </c>
      <c r="BR53" s="84">
        <v>191553.62435542839</v>
      </c>
      <c r="BS53" s="87">
        <v>19.938963709319079</v>
      </c>
      <c r="BT53" s="84">
        <v>757544.78651607619</v>
      </c>
      <c r="BU53" s="88">
        <v>9.1116765277372647</v>
      </c>
      <c r="BV53" s="86">
        <v>940562.79669195646</v>
      </c>
      <c r="BW53" s="87">
        <v>4.3547598059678059</v>
      </c>
      <c r="BX53" s="84">
        <v>1872615.8609105865</v>
      </c>
      <c r="BY53" s="87">
        <v>17.790891445800153</v>
      </c>
      <c r="BZ53" s="84">
        <v>2813178.657602543</v>
      </c>
      <c r="CA53" s="88">
        <v>8.7571944440718923</v>
      </c>
      <c r="CB53" s="177">
        <v>1506553.9588526043</v>
      </c>
      <c r="CC53" s="178">
        <v>2064169.4852660149</v>
      </c>
      <c r="CD53" s="179">
        <v>3570723.444118619</v>
      </c>
      <c r="CE53" s="81"/>
      <c r="CF53" s="83">
        <v>1200353.3559658788</v>
      </c>
      <c r="CG53" s="87">
        <v>9.6483671406308087</v>
      </c>
      <c r="CH53" s="84">
        <v>364913.66945396748</v>
      </c>
      <c r="CI53" s="87">
        <v>22.366758777442076</v>
      </c>
      <c r="CJ53" s="84">
        <v>1565267.0254198462</v>
      </c>
      <c r="CK53" s="88">
        <v>11.12287813409022</v>
      </c>
      <c r="CL53" s="86">
        <v>1945750.9412445161</v>
      </c>
      <c r="CM53" s="87">
        <v>4.2144099747547399</v>
      </c>
      <c r="CN53" s="84">
        <v>1486974.0917248395</v>
      </c>
      <c r="CO53" s="87">
        <v>9.835460473756255</v>
      </c>
      <c r="CP53" s="84">
        <v>3432725.0329693556</v>
      </c>
      <c r="CQ53" s="88">
        <v>5.6010198376004174</v>
      </c>
      <c r="CR53" s="177">
        <v>3146104.2972103949</v>
      </c>
      <c r="CS53" s="178">
        <v>1851887.7611788069</v>
      </c>
      <c r="CT53" s="179">
        <v>4997992.0583892018</v>
      </c>
      <c r="CU53" s="81"/>
      <c r="CV53" s="86">
        <v>7156818.3498324994</v>
      </c>
      <c r="CW53" s="87">
        <v>11.085598965657313</v>
      </c>
      <c r="CX53" s="87">
        <v>2471978.5978894625</v>
      </c>
      <c r="CY53" s="87">
        <v>28.721894800379506</v>
      </c>
      <c r="CZ53" s="84">
        <v>9628796.9477219619</v>
      </c>
      <c r="DA53" s="88">
        <v>13.160170881803294</v>
      </c>
      <c r="DB53" s="86">
        <v>8520295.9913220797</v>
      </c>
      <c r="DC53" s="87">
        <v>3.6775314052525063</v>
      </c>
      <c r="DD53" s="84">
        <v>12751046.149533454</v>
      </c>
      <c r="DE53" s="87">
        <v>13.481814418260866</v>
      </c>
      <c r="DF53" s="84">
        <v>21271342.140855536</v>
      </c>
      <c r="DG53" s="88">
        <v>6.5196558564869811</v>
      </c>
      <c r="DH53" s="224"/>
      <c r="DI53" s="237" t="s">
        <v>53</v>
      </c>
      <c r="DJ53" s="86">
        <v>9628796.9477219619</v>
      </c>
      <c r="DK53" s="84">
        <v>21271342.140855536</v>
      </c>
      <c r="DL53" s="85">
        <v>30900139.088577498</v>
      </c>
      <c r="DM53"/>
    </row>
    <row r="54" spans="1:119" s="100" customFormat="1" ht="15.6">
      <c r="A54" s="73">
        <v>42</v>
      </c>
      <c r="B54" s="73" t="s">
        <v>54</v>
      </c>
      <c r="C54" s="82"/>
      <c r="D54" s="83">
        <v>6482865.2599999998</v>
      </c>
      <c r="E54" s="87">
        <v>67.018135072829338</v>
      </c>
      <c r="F54" s="84">
        <v>1283991.1199999999</v>
      </c>
      <c r="G54" s="87">
        <v>94.14805103387593</v>
      </c>
      <c r="H54" s="84">
        <v>7766856.3799999999</v>
      </c>
      <c r="I54" s="88">
        <v>70.370444953837506</v>
      </c>
      <c r="J54" s="86">
        <v>8645496.25</v>
      </c>
      <c r="K54" s="87">
        <v>37.297061919491284</v>
      </c>
      <c r="L54" s="84">
        <v>7589211.9700000007</v>
      </c>
      <c r="M54" s="87">
        <v>41.734739501990724</v>
      </c>
      <c r="N54" s="84">
        <v>16234708.220000001</v>
      </c>
      <c r="O54" s="88">
        <v>39.247925685068118</v>
      </c>
      <c r="P54" s="177">
        <v>15128361.51</v>
      </c>
      <c r="Q54" s="178">
        <v>8873203.0899999999</v>
      </c>
      <c r="R54" s="179">
        <v>24001564.600000001</v>
      </c>
      <c r="S54" s="79"/>
      <c r="T54" s="83">
        <v>7781201.7549723182</v>
      </c>
      <c r="U54" s="87">
        <v>42.309144840072854</v>
      </c>
      <c r="V54" s="84">
        <v>2655188.2158159954</v>
      </c>
      <c r="W54" s="87">
        <v>115.05777249278482</v>
      </c>
      <c r="X54" s="84">
        <v>10436389.970788313</v>
      </c>
      <c r="Y54" s="88">
        <v>50.419778592146059</v>
      </c>
      <c r="Z54" s="86">
        <v>16634385.126432836</v>
      </c>
      <c r="AA54" s="87">
        <v>20.712745410507097</v>
      </c>
      <c r="AB54" s="84">
        <v>9376252.3058984708</v>
      </c>
      <c r="AC54" s="87">
        <v>40.003636350015874</v>
      </c>
      <c r="AD54" s="84">
        <v>26010637.432331309</v>
      </c>
      <c r="AE54" s="88">
        <v>25.070880545947034</v>
      </c>
      <c r="AF54" s="177">
        <v>24415586.881405152</v>
      </c>
      <c r="AG54" s="178">
        <v>12031440.521714466</v>
      </c>
      <c r="AH54" s="179">
        <v>36447027.403119616</v>
      </c>
      <c r="AI54" s="81"/>
      <c r="AJ54" s="83">
        <v>2532017.405165635</v>
      </c>
      <c r="AK54" s="87">
        <v>41.959025688385701</v>
      </c>
      <c r="AL54" s="84">
        <v>841958.88596573996</v>
      </c>
      <c r="AM54" s="87">
        <v>96.977526602826529</v>
      </c>
      <c r="AN54" s="84">
        <v>3373976.2911313749</v>
      </c>
      <c r="AO54" s="88">
        <v>48.879080521120358</v>
      </c>
      <c r="AP54" s="86">
        <v>3830687.4835009007</v>
      </c>
      <c r="AQ54" s="87">
        <v>35.833637195757802</v>
      </c>
      <c r="AR54" s="84">
        <v>3431144.8764260085</v>
      </c>
      <c r="AS54" s="87">
        <v>36.746649207222738</v>
      </c>
      <c r="AT54" s="84">
        <v>7261832.3599269092</v>
      </c>
      <c r="AU54" s="88">
        <v>36.259305254909044</v>
      </c>
      <c r="AV54" s="177">
        <v>6362704.8886665357</v>
      </c>
      <c r="AW54" s="178">
        <v>4273103.7623917488</v>
      </c>
      <c r="AX54" s="179">
        <v>10635808.651058285</v>
      </c>
      <c r="AY54" s="81"/>
      <c r="AZ54" s="83">
        <v>5405812.0691335499</v>
      </c>
      <c r="BA54" s="87">
        <v>50.681705472741463</v>
      </c>
      <c r="BB54" s="84">
        <v>1451451.4593749924</v>
      </c>
      <c r="BC54" s="87">
        <v>98.423507111615407</v>
      </c>
      <c r="BD54" s="84">
        <v>6857263.5285085421</v>
      </c>
      <c r="BE54" s="88">
        <v>56.480685357004361</v>
      </c>
      <c r="BF54" s="86">
        <v>16791897.971236117</v>
      </c>
      <c r="BG54" s="87">
        <v>33.761041409874075</v>
      </c>
      <c r="BH54" s="84">
        <v>7157617.3641748196</v>
      </c>
      <c r="BI54" s="87">
        <v>39.819403200936954</v>
      </c>
      <c r="BJ54" s="84">
        <v>23949515.335410938</v>
      </c>
      <c r="BK54" s="88">
        <v>35.369310831514525</v>
      </c>
      <c r="BL54" s="177">
        <v>22197710.040369667</v>
      </c>
      <c r="BM54" s="178">
        <v>8609068.8235498127</v>
      </c>
      <c r="BN54" s="179">
        <v>30806778.863919482</v>
      </c>
      <c r="BO54" s="81"/>
      <c r="BP54" s="83">
        <v>2265889.505279026</v>
      </c>
      <c r="BQ54" s="87">
        <v>30.814593519630996</v>
      </c>
      <c r="BR54" s="84">
        <v>648584.22041123605</v>
      </c>
      <c r="BS54" s="87">
        <v>67.511629063311759</v>
      </c>
      <c r="BT54" s="84">
        <v>2914473.7256902619</v>
      </c>
      <c r="BU54" s="88">
        <v>35.05501233690476</v>
      </c>
      <c r="BV54" s="86">
        <v>6740480.3977954388</v>
      </c>
      <c r="BW54" s="87">
        <v>31.20809499639067</v>
      </c>
      <c r="BX54" s="84">
        <v>4656185.2150823222</v>
      </c>
      <c r="BY54" s="87">
        <v>44.23634736960318</v>
      </c>
      <c r="BZ54" s="84">
        <v>11396665.61287776</v>
      </c>
      <c r="CA54" s="88">
        <v>35.476885378866278</v>
      </c>
      <c r="CB54" s="177">
        <v>9006369.9030744657</v>
      </c>
      <c r="CC54" s="178">
        <v>5304769.4354935586</v>
      </c>
      <c r="CD54" s="179">
        <v>14311139.338568024</v>
      </c>
      <c r="CE54" s="81"/>
      <c r="CF54" s="83">
        <v>4652663.9334354335</v>
      </c>
      <c r="CG54" s="87">
        <v>37.397829221408514</v>
      </c>
      <c r="CH54" s="84">
        <v>901197.61747041286</v>
      </c>
      <c r="CI54" s="87">
        <v>55.237365459418506</v>
      </c>
      <c r="CJ54" s="84">
        <v>5553861.5509058461</v>
      </c>
      <c r="CK54" s="88">
        <v>39.466061829140848</v>
      </c>
      <c r="CL54" s="86">
        <v>7860191.935777409</v>
      </c>
      <c r="CM54" s="87">
        <v>17.024826042966946</v>
      </c>
      <c r="CN54" s="84">
        <v>3247085.9356770394</v>
      </c>
      <c r="CO54" s="87">
        <v>21.477566793511521</v>
      </c>
      <c r="CP54" s="84">
        <v>11107277.871454448</v>
      </c>
      <c r="CQ54" s="88">
        <v>18.12323536031727</v>
      </c>
      <c r="CR54" s="177">
        <v>12512855.869212843</v>
      </c>
      <c r="CS54" s="178">
        <v>4148283.5531474524</v>
      </c>
      <c r="CT54" s="179">
        <v>16661139.422360295</v>
      </c>
      <c r="CU54" s="81"/>
      <c r="CV54" s="86">
        <v>29120449.927985962</v>
      </c>
      <c r="CW54" s="87">
        <v>45.106304760230799</v>
      </c>
      <c r="CX54" s="87">
        <v>7782371.5190383764</v>
      </c>
      <c r="CY54" s="87">
        <v>90.423297458210868</v>
      </c>
      <c r="CZ54" s="84">
        <v>36902821.447024338</v>
      </c>
      <c r="DA54" s="88">
        <v>50.436979707876503</v>
      </c>
      <c r="DB54" s="86">
        <v>60503139.164742708</v>
      </c>
      <c r="DC54" s="87">
        <v>26.114373798905891</v>
      </c>
      <c r="DD54" s="84">
        <v>35457497.667258658</v>
      </c>
      <c r="DE54" s="87">
        <v>37.489583025577033</v>
      </c>
      <c r="DF54" s="84">
        <v>95960636.832001358</v>
      </c>
      <c r="DG54" s="88">
        <v>29.411887777045319</v>
      </c>
      <c r="DH54" s="224"/>
      <c r="DI54" s="237" t="s">
        <v>54</v>
      </c>
      <c r="DJ54" s="86">
        <v>36902821.447024338</v>
      </c>
      <c r="DK54" s="84">
        <v>95960636.832001358</v>
      </c>
      <c r="DL54" s="85">
        <v>132863458.2790257</v>
      </c>
      <c r="DM54"/>
    </row>
    <row r="55" spans="1:119" s="100" customFormat="1" ht="15.6">
      <c r="A55" s="73">
        <v>43</v>
      </c>
      <c r="B55" s="73" t="s">
        <v>56</v>
      </c>
      <c r="C55" s="82"/>
      <c r="D55" s="83">
        <v>5681284.1299999999</v>
      </c>
      <c r="E55" s="87">
        <v>58.73160276224246</v>
      </c>
      <c r="F55" s="84">
        <v>1175314.67</v>
      </c>
      <c r="G55" s="87">
        <v>86.179400938554039</v>
      </c>
      <c r="H55" s="84">
        <v>6856598.7999999998</v>
      </c>
      <c r="I55" s="88">
        <v>62.123191780449574</v>
      </c>
      <c r="J55" s="86">
        <v>2741431.12</v>
      </c>
      <c r="K55" s="87">
        <v>11.826657866014383</v>
      </c>
      <c r="L55" s="84">
        <v>4425322.6099999994</v>
      </c>
      <c r="M55" s="87">
        <v>24.335818668749035</v>
      </c>
      <c r="N55" s="84">
        <v>7166753.7299999995</v>
      </c>
      <c r="O55" s="88">
        <v>17.325856060148194</v>
      </c>
      <c r="P55" s="177">
        <v>8422715.25</v>
      </c>
      <c r="Q55" s="178">
        <v>5600637.2799999993</v>
      </c>
      <c r="R55" s="179">
        <v>14023352.529999999</v>
      </c>
      <c r="S55" s="79"/>
      <c r="T55" s="83">
        <v>7408959.2395221414</v>
      </c>
      <c r="U55" s="87">
        <v>40.285130684193838</v>
      </c>
      <c r="V55" s="84">
        <v>2326150.6622400149</v>
      </c>
      <c r="W55" s="87">
        <v>100.79952603198053</v>
      </c>
      <c r="X55" s="84">
        <v>9735109.9017621558</v>
      </c>
      <c r="Y55" s="88">
        <v>47.031788500710931</v>
      </c>
      <c r="Z55" s="86">
        <v>6631480.1099056099</v>
      </c>
      <c r="AA55" s="87">
        <v>8.2573631767759768</v>
      </c>
      <c r="AB55" s="84">
        <v>5380060.7336544795</v>
      </c>
      <c r="AC55" s="87">
        <v>22.953946428544828</v>
      </c>
      <c r="AD55" s="84">
        <v>12011540.843560088</v>
      </c>
      <c r="AE55" s="88">
        <v>11.577567310493549</v>
      </c>
      <c r="AF55" s="177">
        <v>14040439.349427752</v>
      </c>
      <c r="AG55" s="178">
        <v>7706211.3958944939</v>
      </c>
      <c r="AH55" s="179">
        <v>21746650.745322246</v>
      </c>
      <c r="AI55" s="81"/>
      <c r="AJ55" s="83">
        <v>794697.86127721157</v>
      </c>
      <c r="AK55" s="87">
        <v>13.169241217618884</v>
      </c>
      <c r="AL55" s="84">
        <v>326495.95756917557</v>
      </c>
      <c r="AM55" s="87">
        <v>37.606076660812668</v>
      </c>
      <c r="AN55" s="84">
        <v>1121193.8188463871</v>
      </c>
      <c r="AO55" s="88">
        <v>16.242829890425298</v>
      </c>
      <c r="AP55" s="86">
        <v>592024.08434031531</v>
      </c>
      <c r="AQ55" s="87">
        <v>5.5380075615078797</v>
      </c>
      <c r="AR55" s="84">
        <v>1105450.9916128619</v>
      </c>
      <c r="AS55" s="87">
        <v>11.839086155664505</v>
      </c>
      <c r="AT55" s="84">
        <v>1697475.0759531772</v>
      </c>
      <c r="AU55" s="88">
        <v>8.4757212630292216</v>
      </c>
      <c r="AV55" s="177">
        <v>1386721.9456175268</v>
      </c>
      <c r="AW55" s="178">
        <v>1431946.9491820375</v>
      </c>
      <c r="AX55" s="179">
        <v>2818668.894799564</v>
      </c>
      <c r="AY55" s="81"/>
      <c r="AZ55" s="83">
        <v>7249174.9813868133</v>
      </c>
      <c r="BA55" s="87">
        <v>67.963988875014664</v>
      </c>
      <c r="BB55" s="84">
        <v>653882.26982327108</v>
      </c>
      <c r="BC55" s="87">
        <v>44.340019653032556</v>
      </c>
      <c r="BD55" s="84">
        <v>7903057.2512100842</v>
      </c>
      <c r="BE55" s="88">
        <v>65.094492592889196</v>
      </c>
      <c r="BF55" s="86">
        <v>4685484.8941218322</v>
      </c>
      <c r="BG55" s="87">
        <v>9.4204270301519628</v>
      </c>
      <c r="BH55" s="84">
        <v>4496251.589954894</v>
      </c>
      <c r="BI55" s="87">
        <v>25.013638735340326</v>
      </c>
      <c r="BJ55" s="84">
        <v>9181736.4840767272</v>
      </c>
      <c r="BK55" s="88">
        <v>13.559843993928357</v>
      </c>
      <c r="BL55" s="177">
        <v>11934659.875508646</v>
      </c>
      <c r="BM55" s="178">
        <v>5150133.8597781649</v>
      </c>
      <c r="BN55" s="179">
        <v>17084793.73528681</v>
      </c>
      <c r="BO55" s="81"/>
      <c r="BP55" s="83">
        <v>1242305.8417436909</v>
      </c>
      <c r="BQ55" s="87">
        <v>16.89453499440647</v>
      </c>
      <c r="BR55" s="84">
        <v>332990.55913582753</v>
      </c>
      <c r="BS55" s="87">
        <v>34.661242753807386</v>
      </c>
      <c r="BT55" s="84">
        <v>1575296.4008795184</v>
      </c>
      <c r="BU55" s="88">
        <v>18.947515045459689</v>
      </c>
      <c r="BV55" s="86">
        <v>3243024.7391260033</v>
      </c>
      <c r="BW55" s="87">
        <v>15.015046133416687</v>
      </c>
      <c r="BX55" s="84">
        <v>2418959.1313733445</v>
      </c>
      <c r="BY55" s="87">
        <v>22.98145616323232</v>
      </c>
      <c r="BZ55" s="84">
        <v>5661983.8704993483</v>
      </c>
      <c r="CA55" s="88">
        <v>17.625291432936379</v>
      </c>
      <c r="CB55" s="177">
        <v>4485330.5808696942</v>
      </c>
      <c r="CC55" s="178">
        <v>2751949.6905091722</v>
      </c>
      <c r="CD55" s="179">
        <v>7237280.2713788664</v>
      </c>
      <c r="CE55" s="81"/>
      <c r="CF55" s="83">
        <v>11167760.354915868</v>
      </c>
      <c r="CG55" s="87">
        <v>89.765777308221757</v>
      </c>
      <c r="CH55" s="84">
        <v>1245832.4905102244</v>
      </c>
      <c r="CI55" s="87">
        <v>76.3611701201486</v>
      </c>
      <c r="CJ55" s="84">
        <v>12413592.845426094</v>
      </c>
      <c r="CK55" s="88">
        <v>88.211709685031749</v>
      </c>
      <c r="CL55" s="86">
        <v>12822215.195072073</v>
      </c>
      <c r="CM55" s="87">
        <v>27.772347668504999</v>
      </c>
      <c r="CN55" s="84">
        <v>5765893.4153718986</v>
      </c>
      <c r="CO55" s="87">
        <v>38.137999241802419</v>
      </c>
      <c r="CP55" s="84">
        <v>18588108.610443972</v>
      </c>
      <c r="CQ55" s="88">
        <v>30.329363427197997</v>
      </c>
      <c r="CR55" s="177">
        <v>23989975.549987942</v>
      </c>
      <c r="CS55" s="178">
        <v>7011725.9058821229</v>
      </c>
      <c r="CT55" s="179">
        <v>31001701.455870066</v>
      </c>
      <c r="CU55" s="81"/>
      <c r="CV55" s="86">
        <v>33544182.408845726</v>
      </c>
      <c r="CW55" s="87">
        <v>51.958473114526306</v>
      </c>
      <c r="CX55" s="87">
        <v>6060666.6092785131</v>
      </c>
      <c r="CY55" s="87">
        <v>70.418825195530331</v>
      </c>
      <c r="CZ55" s="84">
        <v>39604849.018124238</v>
      </c>
      <c r="DA55" s="88">
        <v>54.129979441496538</v>
      </c>
      <c r="DB55" s="86">
        <v>30715660.142565835</v>
      </c>
      <c r="DC55" s="87">
        <v>13.257497735101696</v>
      </c>
      <c r="DD55" s="84">
        <v>23591938.471967481</v>
      </c>
      <c r="DE55" s="87">
        <v>24.944003222647886</v>
      </c>
      <c r="DF55" s="84">
        <v>54307598.61453332</v>
      </c>
      <c r="DG55" s="88">
        <v>16.645252143208008</v>
      </c>
      <c r="DH55" s="224"/>
      <c r="DI55" s="237" t="s">
        <v>56</v>
      </c>
      <c r="DJ55" s="86">
        <v>39604849.018124238</v>
      </c>
      <c r="DK55" s="84">
        <v>54307598.61453332</v>
      </c>
      <c r="DL55" s="85">
        <v>93912447.632657558</v>
      </c>
      <c r="DM55"/>
    </row>
    <row r="56" spans="1:119" s="100" customFormat="1" ht="15.6">
      <c r="A56" s="73">
        <v>44</v>
      </c>
      <c r="B56" s="73" t="s">
        <v>57</v>
      </c>
      <c r="C56" s="82"/>
      <c r="D56" s="83">
        <v>345006.13</v>
      </c>
      <c r="E56" s="87">
        <v>3.5665815181995804</v>
      </c>
      <c r="F56" s="84">
        <v>78453.03</v>
      </c>
      <c r="G56" s="87">
        <v>5.7525318961724592</v>
      </c>
      <c r="H56" s="84">
        <v>423459.16000000003</v>
      </c>
      <c r="I56" s="88">
        <v>3.8366886229172521</v>
      </c>
      <c r="J56" s="86">
        <v>181951.13</v>
      </c>
      <c r="K56" s="87">
        <v>0.78494540575752481</v>
      </c>
      <c r="L56" s="84">
        <v>330067.31</v>
      </c>
      <c r="M56" s="87">
        <v>1.8151124590308176</v>
      </c>
      <c r="N56" s="84">
        <v>512018.44</v>
      </c>
      <c r="O56" s="88">
        <v>1.2378209334090826</v>
      </c>
      <c r="P56" s="177">
        <v>526957.26</v>
      </c>
      <c r="Q56" s="178">
        <v>408520.33999999997</v>
      </c>
      <c r="R56" s="179">
        <v>935477.6</v>
      </c>
      <c r="S56" s="79"/>
      <c r="T56" s="83">
        <v>584538.03803134791</v>
      </c>
      <c r="U56" s="87">
        <v>3.1783399652626398</v>
      </c>
      <c r="V56" s="84">
        <v>161070.94266226931</v>
      </c>
      <c r="W56" s="87">
        <v>6.97971758297306</v>
      </c>
      <c r="X56" s="84">
        <v>745608.98069361725</v>
      </c>
      <c r="Y56" s="88">
        <v>3.6021497690401336</v>
      </c>
      <c r="Z56" s="86">
        <v>374709.22347782488</v>
      </c>
      <c r="AA56" s="87">
        <v>0.46657911848704198</v>
      </c>
      <c r="AB56" s="84">
        <v>341229.38041174051</v>
      </c>
      <c r="AC56" s="87">
        <v>1.4558499068274016</v>
      </c>
      <c r="AD56" s="84">
        <v>715938.60388956545</v>
      </c>
      <c r="AE56" s="88">
        <v>0.69007194702719798</v>
      </c>
      <c r="AF56" s="177">
        <v>959247.26150917285</v>
      </c>
      <c r="AG56" s="178">
        <v>502300.32307400985</v>
      </c>
      <c r="AH56" s="179">
        <v>1461547.5845831828</v>
      </c>
      <c r="AI56" s="81"/>
      <c r="AJ56" s="83">
        <v>216710.10446478534</v>
      </c>
      <c r="AK56" s="87">
        <v>3.5911857563142817</v>
      </c>
      <c r="AL56" s="84">
        <v>66871.74231776646</v>
      </c>
      <c r="AM56" s="87">
        <v>7.702343045123988</v>
      </c>
      <c r="AN56" s="84">
        <v>283581.84678255179</v>
      </c>
      <c r="AO56" s="88">
        <v>4.1082742518514754</v>
      </c>
      <c r="AP56" s="86">
        <v>94375.661628161732</v>
      </c>
      <c r="AQ56" s="87">
        <v>0.88282409709978982</v>
      </c>
      <c r="AR56" s="84">
        <v>196156.12511627711</v>
      </c>
      <c r="AS56" s="87">
        <v>2.1007799376294765</v>
      </c>
      <c r="AT56" s="84">
        <v>290531.78674443881</v>
      </c>
      <c r="AU56" s="88">
        <v>1.4506642703504622</v>
      </c>
      <c r="AV56" s="177">
        <v>311085.7660929471</v>
      </c>
      <c r="AW56" s="178">
        <v>263027.86743404355</v>
      </c>
      <c r="AX56" s="179">
        <v>574113.63352699066</v>
      </c>
      <c r="AY56" s="81"/>
      <c r="AZ56" s="83">
        <v>803171.72997135262</v>
      </c>
      <c r="BA56" s="87">
        <v>7.5300644087993156</v>
      </c>
      <c r="BB56" s="84">
        <v>146743.29002864761</v>
      </c>
      <c r="BC56" s="87">
        <v>9.9507215046211162</v>
      </c>
      <c r="BD56" s="84">
        <v>949915.02000000025</v>
      </c>
      <c r="BE56" s="88">
        <v>7.8240906357848283</v>
      </c>
      <c r="BF56" s="86">
        <v>456953.69740852551</v>
      </c>
      <c r="BG56" s="87">
        <v>0.91873073115561799</v>
      </c>
      <c r="BH56" s="84">
        <v>367753.87259147444</v>
      </c>
      <c r="BI56" s="87">
        <v>2.0458958598039212</v>
      </c>
      <c r="BJ56" s="84">
        <v>824707.57</v>
      </c>
      <c r="BK56" s="88">
        <v>1.2179510933694859</v>
      </c>
      <c r="BL56" s="177">
        <v>1260125.4273798782</v>
      </c>
      <c r="BM56" s="178">
        <v>514497.16262012208</v>
      </c>
      <c r="BN56" s="179">
        <v>1774622.5900000003</v>
      </c>
      <c r="BO56" s="81"/>
      <c r="BP56" s="83">
        <v>210066.120735837</v>
      </c>
      <c r="BQ56" s="87">
        <v>2.8567598321275756</v>
      </c>
      <c r="BR56" s="84">
        <v>43891.097350539683</v>
      </c>
      <c r="BS56" s="87">
        <v>4.5686579942270935</v>
      </c>
      <c r="BT56" s="84">
        <v>253957.21808637667</v>
      </c>
      <c r="BU56" s="88">
        <v>3.0545732269229813</v>
      </c>
      <c r="BV56" s="86">
        <v>162180.07125185896</v>
      </c>
      <c r="BW56" s="87">
        <v>0.75088580805083205</v>
      </c>
      <c r="BX56" s="84">
        <v>298775.29091653024</v>
      </c>
      <c r="BY56" s="87">
        <v>2.838531317789128</v>
      </c>
      <c r="BZ56" s="84">
        <v>460955.3621683892</v>
      </c>
      <c r="CA56" s="88">
        <v>1.434916238126986</v>
      </c>
      <c r="CB56" s="177">
        <v>372246.19198769599</v>
      </c>
      <c r="CC56" s="178">
        <v>342666.38826706994</v>
      </c>
      <c r="CD56" s="179">
        <v>714912.58025476593</v>
      </c>
      <c r="CE56" s="81"/>
      <c r="CF56" s="83">
        <v>459909.59316067694</v>
      </c>
      <c r="CG56" s="87">
        <v>3.6967252886478335</v>
      </c>
      <c r="CH56" s="84">
        <v>93067.583492507794</v>
      </c>
      <c r="CI56" s="87">
        <v>5.7044182342940726</v>
      </c>
      <c r="CJ56" s="84">
        <v>552977.1766531847</v>
      </c>
      <c r="CK56" s="88">
        <v>3.9294878426234479</v>
      </c>
      <c r="CL56" s="86">
        <v>364848.2912229076</v>
      </c>
      <c r="CM56" s="87">
        <v>0.79024516715308457</v>
      </c>
      <c r="CN56" s="84">
        <v>252279.00054064332</v>
      </c>
      <c r="CO56" s="87">
        <v>1.6686774517355778</v>
      </c>
      <c r="CP56" s="84">
        <v>617127.29176355095</v>
      </c>
      <c r="CQ56" s="88">
        <v>1.0069382692450353</v>
      </c>
      <c r="CR56" s="177">
        <v>824757.88438358461</v>
      </c>
      <c r="CS56" s="178">
        <v>345346.5840331511</v>
      </c>
      <c r="CT56" s="179">
        <v>1170104.4684167358</v>
      </c>
      <c r="CU56" s="81"/>
      <c r="CV56" s="86">
        <v>2619401.716364</v>
      </c>
      <c r="CW56" s="87">
        <v>4.0573388254636029</v>
      </c>
      <c r="CX56" s="87">
        <v>590097.68585173087</v>
      </c>
      <c r="CY56" s="87">
        <v>6.8563391565976213</v>
      </c>
      <c r="CZ56" s="84">
        <v>3209499.4022157309</v>
      </c>
      <c r="DA56" s="88">
        <v>4.3865875256822564</v>
      </c>
      <c r="DB56" s="86">
        <v>1635018.0749892788</v>
      </c>
      <c r="DC56" s="87">
        <v>0.70570674129779498</v>
      </c>
      <c r="DD56" s="84">
        <v>1786260.9795766654</v>
      </c>
      <c r="DE56" s="87">
        <v>1.888632410770045</v>
      </c>
      <c r="DF56" s="84">
        <v>3421279.0545659442</v>
      </c>
      <c r="DG56" s="88">
        <v>1.0486203398484741</v>
      </c>
      <c r="DH56" s="224"/>
      <c r="DI56" s="237" t="s">
        <v>57</v>
      </c>
      <c r="DJ56" s="86">
        <v>3209499.4022157309</v>
      </c>
      <c r="DK56" s="84">
        <v>3421279.0545659442</v>
      </c>
      <c r="DL56" s="85">
        <v>6630778.4567816751</v>
      </c>
      <c r="DM56"/>
    </row>
    <row r="57" spans="1:119" s="100" customFormat="1" ht="15.6">
      <c r="A57" s="73">
        <v>45</v>
      </c>
      <c r="B57" s="73" t="s">
        <v>58</v>
      </c>
      <c r="C57" s="82"/>
      <c r="D57" s="83">
        <v>3270545.55</v>
      </c>
      <c r="E57" s="87">
        <v>33.810029152409207</v>
      </c>
      <c r="F57" s="84">
        <v>551110.40999999992</v>
      </c>
      <c r="G57" s="87">
        <v>40.409914210294758</v>
      </c>
      <c r="H57" s="84">
        <v>3821655.96</v>
      </c>
      <c r="I57" s="88">
        <v>34.625544391189713</v>
      </c>
      <c r="J57" s="86">
        <v>1469988.9799999997</v>
      </c>
      <c r="K57" s="87">
        <v>6.3415989577266698</v>
      </c>
      <c r="L57" s="84">
        <v>35207.800000000003</v>
      </c>
      <c r="M57" s="87">
        <v>0.19361540661226107</v>
      </c>
      <c r="N57" s="84">
        <v>1505196.7799999998</v>
      </c>
      <c r="O57" s="88">
        <v>3.6388612941048479</v>
      </c>
      <c r="P57" s="177">
        <v>4740534.5299999993</v>
      </c>
      <c r="Q57" s="178">
        <v>586318.21</v>
      </c>
      <c r="R57" s="179">
        <v>5326852.7399999993</v>
      </c>
      <c r="S57" s="79"/>
      <c r="T57" s="83">
        <v>11849397.810578091</v>
      </c>
      <c r="U57" s="87">
        <v>64.429365028997907</v>
      </c>
      <c r="V57" s="84">
        <v>1317643.3376598435</v>
      </c>
      <c r="W57" s="87">
        <v>57.097687639634422</v>
      </c>
      <c r="X57" s="84">
        <v>13167041.148237934</v>
      </c>
      <c r="Y57" s="88">
        <v>63.611967477839194</v>
      </c>
      <c r="Z57" s="86">
        <v>2795704.3199999998</v>
      </c>
      <c r="AA57" s="87">
        <v>3.4811453133424402</v>
      </c>
      <c r="AB57" s="84">
        <v>918426.56</v>
      </c>
      <c r="AC57" s="87">
        <v>3.918452802013781</v>
      </c>
      <c r="AD57" s="84">
        <v>3714130.88</v>
      </c>
      <c r="AE57" s="88">
        <v>3.5799403942615022</v>
      </c>
      <c r="AF57" s="177">
        <v>14645102.130578091</v>
      </c>
      <c r="AG57" s="178">
        <v>2236069.8976598438</v>
      </c>
      <c r="AH57" s="179">
        <v>16881172.028237935</v>
      </c>
      <c r="AI57" s="81"/>
      <c r="AJ57" s="83">
        <v>2826477.7106510112</v>
      </c>
      <c r="AK57" s="87">
        <v>46.838639666103425</v>
      </c>
      <c r="AL57" s="84">
        <v>456241.99059999996</v>
      </c>
      <c r="AM57" s="87">
        <v>52.550332941718494</v>
      </c>
      <c r="AN57" s="84">
        <v>3282719.7012510113</v>
      </c>
      <c r="AO57" s="88">
        <v>47.557038568256061</v>
      </c>
      <c r="AP57" s="86">
        <v>233797.39939021535</v>
      </c>
      <c r="AQ57" s="87">
        <v>2.1870254942864991</v>
      </c>
      <c r="AR57" s="84">
        <v>760337.71348027699</v>
      </c>
      <c r="AS57" s="87">
        <v>8.143014720318261</v>
      </c>
      <c r="AT57" s="84">
        <v>994135.11287049227</v>
      </c>
      <c r="AU57" s="88">
        <v>4.9638502702308935</v>
      </c>
      <c r="AV57" s="177">
        <v>3060275.1100412267</v>
      </c>
      <c r="AW57" s="178">
        <v>1216579.7040802769</v>
      </c>
      <c r="AX57" s="179">
        <v>4276854.8141215034</v>
      </c>
      <c r="AY57" s="81"/>
      <c r="AZ57" s="83">
        <v>4342178.7812237935</v>
      </c>
      <c r="BA57" s="87">
        <v>40.709707123659726</v>
      </c>
      <c r="BB57" s="84">
        <v>457089.29877620761</v>
      </c>
      <c r="BC57" s="87">
        <v>30.995409152790913</v>
      </c>
      <c r="BD57" s="84">
        <v>4799268.080000001</v>
      </c>
      <c r="BE57" s="88">
        <v>39.529755454702709</v>
      </c>
      <c r="BF57" s="86">
        <v>903854.89987546031</v>
      </c>
      <c r="BG57" s="87">
        <v>1.8172503641627751</v>
      </c>
      <c r="BH57" s="84">
        <v>447013.5661245393</v>
      </c>
      <c r="BI57" s="87">
        <v>2.4868350067011176</v>
      </c>
      <c r="BJ57" s="84">
        <v>1350868.4659999995</v>
      </c>
      <c r="BK57" s="88">
        <v>1.9950001491596105</v>
      </c>
      <c r="BL57" s="177">
        <v>5246033.6810992537</v>
      </c>
      <c r="BM57" s="178">
        <v>904102.86490074685</v>
      </c>
      <c r="BN57" s="179">
        <v>6150136.5460000001</v>
      </c>
      <c r="BO57" s="81"/>
      <c r="BP57" s="83">
        <v>2732768.7053024699</v>
      </c>
      <c r="BQ57" s="87">
        <v>37.163840796682713</v>
      </c>
      <c r="BR57" s="84">
        <v>-149604.36711357496</v>
      </c>
      <c r="BS57" s="87">
        <v>-15.572433341685747</v>
      </c>
      <c r="BT57" s="84">
        <v>2583164.338188895</v>
      </c>
      <c r="BU57" s="88">
        <v>31.070054584903716</v>
      </c>
      <c r="BV57" s="86">
        <v>123075.90999999996</v>
      </c>
      <c r="BW57" s="87">
        <v>0.56983545153598614</v>
      </c>
      <c r="BX57" s="84">
        <v>768599.46999999974</v>
      </c>
      <c r="BY57" s="87">
        <v>7.3021221391451379</v>
      </c>
      <c r="BZ57" s="84">
        <v>891675.37999999966</v>
      </c>
      <c r="CA57" s="88">
        <v>2.7757123290229786</v>
      </c>
      <c r="CB57" s="177">
        <v>2855844.61530247</v>
      </c>
      <c r="CC57" s="178">
        <v>618995.10288642475</v>
      </c>
      <c r="CD57" s="179">
        <v>3474839.7181888949</v>
      </c>
      <c r="CE57" s="81"/>
      <c r="CF57" s="83">
        <v>6135080.7776577361</v>
      </c>
      <c r="CG57" s="87">
        <v>49.313405495199227</v>
      </c>
      <c r="CH57" s="84">
        <v>1102099.1989915492</v>
      </c>
      <c r="CI57" s="87">
        <v>67.551284032580398</v>
      </c>
      <c r="CJ57" s="84">
        <v>7237179.9766492853</v>
      </c>
      <c r="CK57" s="88">
        <v>51.427820050803234</v>
      </c>
      <c r="CL57" s="86">
        <v>1568793.8341328774</v>
      </c>
      <c r="CM57" s="87">
        <v>3.3979376510924588</v>
      </c>
      <c r="CN57" s="84">
        <v>1892415.9810664996</v>
      </c>
      <c r="CO57" s="87">
        <v>12.517220498505139</v>
      </c>
      <c r="CP57" s="84">
        <v>3461209.815199377</v>
      </c>
      <c r="CQ57" s="88">
        <v>5.6474971490097934</v>
      </c>
      <c r="CR57" s="177">
        <v>7703874.6117906133</v>
      </c>
      <c r="CS57" s="178">
        <v>2994515.180058049</v>
      </c>
      <c r="CT57" s="179">
        <v>10698389.791848663</v>
      </c>
      <c r="CU57" s="81"/>
      <c r="CV57" s="86">
        <v>31156449.335413098</v>
      </c>
      <c r="CW57" s="87">
        <v>48.259978896110105</v>
      </c>
      <c r="CX57" s="87">
        <v>3734579.8689140254</v>
      </c>
      <c r="CY57" s="87">
        <v>43.392046440104401</v>
      </c>
      <c r="CZ57" s="84">
        <v>34891029.204327121</v>
      </c>
      <c r="DA57" s="88">
        <v>47.68736001641075</v>
      </c>
      <c r="DB57" s="86">
        <v>7095215.3433985524</v>
      </c>
      <c r="DC57" s="87">
        <v>3.0624378870115798</v>
      </c>
      <c r="DD57" s="84">
        <v>4822001.0906713158</v>
      </c>
      <c r="DE57" s="87">
        <v>5.0983521717910794</v>
      </c>
      <c r="DF57" s="84">
        <v>11917216.434069868</v>
      </c>
      <c r="DG57" s="88">
        <v>3.6526209490174448</v>
      </c>
      <c r="DH57" s="224"/>
      <c r="DI57" s="237" t="s">
        <v>58</v>
      </c>
      <c r="DJ57" s="86">
        <v>34891029.204327121</v>
      </c>
      <c r="DK57" s="84">
        <v>11917216.434069868</v>
      </c>
      <c r="DL57" s="85">
        <v>46808245.638396993</v>
      </c>
      <c r="DM57"/>
    </row>
    <row r="58" spans="1:119" s="100" customFormat="1" ht="15.6">
      <c r="A58" s="73">
        <v>46</v>
      </c>
      <c r="B58" s="73" t="s">
        <v>59</v>
      </c>
      <c r="C58" s="82"/>
      <c r="D58" s="83">
        <v>-2935987.5700000226</v>
      </c>
      <c r="E58" s="87">
        <v>-30.351457827215352</v>
      </c>
      <c r="F58" s="84">
        <v>-1624421.8300000099</v>
      </c>
      <c r="G58" s="87">
        <v>-119.10997433641369</v>
      </c>
      <c r="H58" s="84">
        <v>-4560409.400000032</v>
      </c>
      <c r="I58" s="88">
        <v>-41.318909858568212</v>
      </c>
      <c r="J58" s="86">
        <v>24442765.220000003</v>
      </c>
      <c r="K58" s="87">
        <v>105.44719487836551</v>
      </c>
      <c r="L58" s="84">
        <v>2830117.5500000026</v>
      </c>
      <c r="M58" s="87">
        <v>15.563436517014598</v>
      </c>
      <c r="N58" s="84">
        <v>27272882.770000003</v>
      </c>
      <c r="O58" s="88">
        <v>65.933065237099456</v>
      </c>
      <c r="P58" s="177">
        <v>21506777.64999998</v>
      </c>
      <c r="Q58" s="178">
        <v>1205695.7199999928</v>
      </c>
      <c r="R58" s="179">
        <v>22712473.369999971</v>
      </c>
      <c r="S58" s="79"/>
      <c r="T58" s="83">
        <v>0</v>
      </c>
      <c r="U58" s="87">
        <v>0</v>
      </c>
      <c r="V58" s="84">
        <v>0</v>
      </c>
      <c r="W58" s="87">
        <v>0</v>
      </c>
      <c r="X58" s="84">
        <v>0</v>
      </c>
      <c r="Y58" s="88">
        <v>0</v>
      </c>
      <c r="Z58" s="86">
        <v>66631768.460000001</v>
      </c>
      <c r="AA58" s="87">
        <v>82.968312076095245</v>
      </c>
      <c r="AB58" s="84">
        <v>0</v>
      </c>
      <c r="AC58" s="87">
        <v>0</v>
      </c>
      <c r="AD58" s="84">
        <v>66631768.460000001</v>
      </c>
      <c r="AE58" s="88">
        <v>64.224381735043636</v>
      </c>
      <c r="AF58" s="177">
        <v>66631768.460000001</v>
      </c>
      <c r="AG58" s="178">
        <v>0</v>
      </c>
      <c r="AH58" s="179">
        <v>66631768.460000001</v>
      </c>
      <c r="AI58" s="81"/>
      <c r="AJ58" s="83">
        <v>4970673.3946612123</v>
      </c>
      <c r="AK58" s="87">
        <v>82.370923766032192</v>
      </c>
      <c r="AL58" s="84">
        <v>1497317.0735576812</v>
      </c>
      <c r="AM58" s="87">
        <v>172.46222915891283</v>
      </c>
      <c r="AN58" s="84">
        <v>6467990.4682188937</v>
      </c>
      <c r="AO58" s="88">
        <v>93.702326165397508</v>
      </c>
      <c r="AP58" s="86">
        <v>4043045.6171946283</v>
      </c>
      <c r="AQ58" s="87">
        <v>37.820112039013566</v>
      </c>
      <c r="AR58" s="84">
        <v>6990623.976707641</v>
      </c>
      <c r="AS58" s="87">
        <v>74.867723824956258</v>
      </c>
      <c r="AT58" s="84">
        <v>11033669.593902269</v>
      </c>
      <c r="AU58" s="88">
        <v>55.092595650491923</v>
      </c>
      <c r="AV58" s="177">
        <v>9013719.0118558407</v>
      </c>
      <c r="AW58" s="178">
        <v>8487941.0502653215</v>
      </c>
      <c r="AX58" s="179">
        <v>17501660.06212116</v>
      </c>
      <c r="AY58" s="81"/>
      <c r="AZ58" s="83">
        <v>318422.09605205822</v>
      </c>
      <c r="BA58" s="87">
        <v>2.9853377590150028</v>
      </c>
      <c r="BB58" s="84">
        <v>56106.123947941735</v>
      </c>
      <c r="BC58" s="87">
        <v>3.8045788260623676</v>
      </c>
      <c r="BD58" s="84">
        <v>374528.22</v>
      </c>
      <c r="BE58" s="88">
        <v>3.0848472518511807</v>
      </c>
      <c r="BF58" s="86">
        <v>356390.03624260536</v>
      </c>
      <c r="BG58" s="87">
        <v>0.71654191755236063</v>
      </c>
      <c r="BH58" s="84">
        <v>951217.61375739472</v>
      </c>
      <c r="BI58" s="87">
        <v>5.2918332689338348</v>
      </c>
      <c r="BJ58" s="84">
        <v>1307607.6500000001</v>
      </c>
      <c r="BK58" s="88">
        <v>1.9311113720173618</v>
      </c>
      <c r="BL58" s="177">
        <v>674812.13229466358</v>
      </c>
      <c r="BM58" s="178">
        <v>1007323.7377053364</v>
      </c>
      <c r="BN58" s="179">
        <v>1682135.87</v>
      </c>
      <c r="BO58" s="81"/>
      <c r="BP58" s="83">
        <v>0</v>
      </c>
      <c r="BQ58" s="87">
        <v>0</v>
      </c>
      <c r="BR58" s="84">
        <v>0</v>
      </c>
      <c r="BS58" s="87">
        <v>0</v>
      </c>
      <c r="BT58" s="84">
        <v>0</v>
      </c>
      <c r="BU58" s="88">
        <v>0</v>
      </c>
      <c r="BV58" s="86">
        <v>-511903.44000000006</v>
      </c>
      <c r="BW58" s="87">
        <v>-2.3700879227724152</v>
      </c>
      <c r="BX58" s="84">
        <v>0</v>
      </c>
      <c r="BY58" s="87">
        <v>0</v>
      </c>
      <c r="BZ58" s="84">
        <v>-511903.44000000006</v>
      </c>
      <c r="CA58" s="88">
        <v>-1.5935134260152783</v>
      </c>
      <c r="CB58" s="177">
        <v>-511903.44000000006</v>
      </c>
      <c r="CC58" s="178">
        <v>0</v>
      </c>
      <c r="CD58" s="179">
        <v>-511903.44000000006</v>
      </c>
      <c r="CE58" s="81"/>
      <c r="CF58" s="83">
        <v>4695800</v>
      </c>
      <c r="CG58" s="87">
        <v>37.744554296278437</v>
      </c>
      <c r="CH58" s="84">
        <v>2885129</v>
      </c>
      <c r="CI58" s="87">
        <v>176.83904382470121</v>
      </c>
      <c r="CJ58" s="84">
        <v>7580929</v>
      </c>
      <c r="CK58" s="88">
        <v>53.870520518742225</v>
      </c>
      <c r="CL58" s="86">
        <v>1493043</v>
      </c>
      <c r="CM58" s="87">
        <v>3.233864714418766</v>
      </c>
      <c r="CN58" s="84">
        <v>5979998</v>
      </c>
      <c r="CO58" s="87">
        <v>39.554175348083476</v>
      </c>
      <c r="CP58" s="84">
        <v>7473041</v>
      </c>
      <c r="CQ58" s="88">
        <v>12.19341790740363</v>
      </c>
      <c r="CR58" s="177">
        <v>6188843</v>
      </c>
      <c r="CS58" s="178">
        <v>8865127</v>
      </c>
      <c r="CT58" s="179">
        <v>15053970</v>
      </c>
      <c r="CU58" s="81"/>
      <c r="CV58" s="86">
        <v>7048907.9207132477</v>
      </c>
      <c r="CW58" s="87">
        <v>10.918450425209029</v>
      </c>
      <c r="CX58" s="87">
        <v>2814130.3675056132</v>
      </c>
      <c r="CY58" s="87">
        <v>32.697352816508413</v>
      </c>
      <c r="CZ58" s="84">
        <v>9863038.2882188614</v>
      </c>
      <c r="DA58" s="88">
        <v>13.480320541751329</v>
      </c>
      <c r="DB58" s="86">
        <v>96455108.893437237</v>
      </c>
      <c r="DC58" s="87">
        <v>41.631968245462915</v>
      </c>
      <c r="DD58" s="84">
        <v>16751957.140465038</v>
      </c>
      <c r="DE58" s="87">
        <v>17.712019442316354</v>
      </c>
      <c r="DF58" s="84">
        <v>113207066.03390227</v>
      </c>
      <c r="DG58" s="88">
        <v>34.697909806360435</v>
      </c>
      <c r="DH58" s="224"/>
      <c r="DI58" s="237" t="s">
        <v>59</v>
      </c>
      <c r="DJ58" s="86">
        <v>9863038.2882188614</v>
      </c>
      <c r="DK58" s="84">
        <v>113207066.03390227</v>
      </c>
      <c r="DL58" s="85">
        <v>123070104.32212113</v>
      </c>
      <c r="DM58"/>
    </row>
    <row r="59" spans="1:119" s="100" customFormat="1" ht="15.6">
      <c r="A59" s="73">
        <v>47</v>
      </c>
      <c r="B59" s="73" t="s">
        <v>60</v>
      </c>
      <c r="C59" s="82"/>
      <c r="D59" s="83">
        <v>0</v>
      </c>
      <c r="E59" s="87">
        <v>0</v>
      </c>
      <c r="F59" s="84">
        <v>0</v>
      </c>
      <c r="G59" s="87">
        <v>0</v>
      </c>
      <c r="H59" s="84">
        <v>0</v>
      </c>
      <c r="I59" s="88">
        <v>0</v>
      </c>
      <c r="J59" s="86">
        <v>0</v>
      </c>
      <c r="K59" s="87">
        <v>0</v>
      </c>
      <c r="L59" s="84">
        <v>0</v>
      </c>
      <c r="M59" s="87">
        <v>0</v>
      </c>
      <c r="N59" s="84">
        <v>0</v>
      </c>
      <c r="O59" s="88">
        <v>0</v>
      </c>
      <c r="P59" s="177">
        <v>0</v>
      </c>
      <c r="Q59" s="178">
        <v>0</v>
      </c>
      <c r="R59" s="179">
        <v>0</v>
      </c>
      <c r="S59" s="79"/>
      <c r="T59" s="83">
        <v>0</v>
      </c>
      <c r="U59" s="87">
        <v>0</v>
      </c>
      <c r="V59" s="84">
        <v>0</v>
      </c>
      <c r="W59" s="87">
        <v>0</v>
      </c>
      <c r="X59" s="84">
        <v>0</v>
      </c>
      <c r="Y59" s="88">
        <v>0</v>
      </c>
      <c r="Z59" s="86">
        <v>2666166.9300000002</v>
      </c>
      <c r="AA59" s="87">
        <v>3.3198483997614248</v>
      </c>
      <c r="AB59" s="84">
        <v>0</v>
      </c>
      <c r="AC59" s="87">
        <v>0</v>
      </c>
      <c r="AD59" s="84">
        <v>2666166.9300000002</v>
      </c>
      <c r="AE59" s="88">
        <v>2.5698390818557209</v>
      </c>
      <c r="AF59" s="177">
        <v>2666166.9300000002</v>
      </c>
      <c r="AG59" s="178">
        <v>0</v>
      </c>
      <c r="AH59" s="179">
        <v>2666166.9300000002</v>
      </c>
      <c r="AI59" s="81"/>
      <c r="AJ59" s="83">
        <v>15993</v>
      </c>
      <c r="AK59" s="87">
        <v>0.2650260999254288</v>
      </c>
      <c r="AL59" s="84">
        <v>0</v>
      </c>
      <c r="AM59" s="87">
        <v>0</v>
      </c>
      <c r="AN59" s="84">
        <v>15993</v>
      </c>
      <c r="AO59" s="88">
        <v>0.23169194662957973</v>
      </c>
      <c r="AP59" s="86">
        <v>96747</v>
      </c>
      <c r="AQ59" s="87">
        <v>0.90500645450973793</v>
      </c>
      <c r="AR59" s="84">
        <v>0</v>
      </c>
      <c r="AS59" s="87">
        <v>0</v>
      </c>
      <c r="AT59" s="84">
        <v>96747</v>
      </c>
      <c r="AU59" s="88">
        <v>0.48307077768068907</v>
      </c>
      <c r="AV59" s="177">
        <v>112740</v>
      </c>
      <c r="AW59" s="178">
        <v>0</v>
      </c>
      <c r="AX59" s="179">
        <v>112740</v>
      </c>
      <c r="AY59" s="81"/>
      <c r="AZ59" s="83">
        <v>502543.6103674717</v>
      </c>
      <c r="BA59" s="87">
        <v>4.7115524776159425</v>
      </c>
      <c r="BB59" s="84">
        <v>64195.629632527867</v>
      </c>
      <c r="BC59" s="87">
        <v>4.3531314594512693</v>
      </c>
      <c r="BD59" s="84">
        <v>566739.23999999953</v>
      </c>
      <c r="BE59" s="88">
        <v>4.6680167038687372</v>
      </c>
      <c r="BF59" s="86">
        <v>1502644.9562724407</v>
      </c>
      <c r="BG59" s="87">
        <v>3.0211509550589408</v>
      </c>
      <c r="BH59" s="84">
        <v>928091.51372756006</v>
      </c>
      <c r="BI59" s="87">
        <v>5.163177676618675</v>
      </c>
      <c r="BJ59" s="84">
        <v>2430736.4700000007</v>
      </c>
      <c r="BK59" s="88">
        <v>3.5897792733120975</v>
      </c>
      <c r="BL59" s="177">
        <v>2005188.5666399123</v>
      </c>
      <c r="BM59" s="178">
        <v>992287.14336008788</v>
      </c>
      <c r="BN59" s="179">
        <v>2997475.71</v>
      </c>
      <c r="BO59" s="81"/>
      <c r="BP59" s="83">
        <v>74639.999999999898</v>
      </c>
      <c r="BQ59" s="87">
        <v>1.0150544653420899</v>
      </c>
      <c r="BR59" s="84">
        <v>0</v>
      </c>
      <c r="BS59" s="87">
        <v>0</v>
      </c>
      <c r="BT59" s="84">
        <v>74639.999999999898</v>
      </c>
      <c r="BU59" s="88">
        <v>0.89776280971854583</v>
      </c>
      <c r="BV59" s="86">
        <v>0</v>
      </c>
      <c r="BW59" s="87">
        <v>0</v>
      </c>
      <c r="BX59" s="84">
        <v>0</v>
      </c>
      <c r="BY59" s="87">
        <v>0</v>
      </c>
      <c r="BZ59" s="84">
        <v>0</v>
      </c>
      <c r="CA59" s="88">
        <v>0</v>
      </c>
      <c r="CB59" s="177">
        <v>74639.999999999898</v>
      </c>
      <c r="CC59" s="178">
        <v>0</v>
      </c>
      <c r="CD59" s="179">
        <v>74639.999999999898</v>
      </c>
      <c r="CE59" s="81"/>
      <c r="CF59" s="83">
        <v>0</v>
      </c>
      <c r="CG59" s="87">
        <v>0</v>
      </c>
      <c r="CH59" s="84">
        <v>0</v>
      </c>
      <c r="CI59" s="87">
        <v>0</v>
      </c>
      <c r="CJ59" s="84">
        <v>0</v>
      </c>
      <c r="CK59" s="88">
        <v>0</v>
      </c>
      <c r="CL59" s="86">
        <v>0</v>
      </c>
      <c r="CM59" s="87">
        <v>0</v>
      </c>
      <c r="CN59" s="84">
        <v>0</v>
      </c>
      <c r="CO59" s="87">
        <v>0</v>
      </c>
      <c r="CP59" s="84">
        <v>0</v>
      </c>
      <c r="CQ59" s="88">
        <v>0</v>
      </c>
      <c r="CR59" s="177">
        <v>0</v>
      </c>
      <c r="CS59" s="178">
        <v>0</v>
      </c>
      <c r="CT59" s="179">
        <v>0</v>
      </c>
      <c r="CU59" s="81"/>
      <c r="CV59" s="86">
        <v>593176.61036747159</v>
      </c>
      <c r="CW59" s="87">
        <v>0.91880465549270995</v>
      </c>
      <c r="CX59" s="87">
        <v>64195.629632527867</v>
      </c>
      <c r="CY59" s="87">
        <v>0.74588838371166155</v>
      </c>
      <c r="CZ59" s="84">
        <v>657372.23999999941</v>
      </c>
      <c r="DA59" s="88">
        <v>0.89846437289349368</v>
      </c>
      <c r="DB59" s="86">
        <v>4265558.8862724407</v>
      </c>
      <c r="DC59" s="87">
        <v>1.8411011520254383</v>
      </c>
      <c r="DD59" s="84">
        <v>928091.51372756006</v>
      </c>
      <c r="DE59" s="87">
        <v>0.98128086154684524</v>
      </c>
      <c r="DF59" s="84">
        <v>5193650.4000000004</v>
      </c>
      <c r="DG59" s="88">
        <v>1.5918512815357342</v>
      </c>
      <c r="DH59" s="224"/>
      <c r="DI59" s="237" t="s">
        <v>60</v>
      </c>
      <c r="DJ59" s="86">
        <v>657372.23999999941</v>
      </c>
      <c r="DK59" s="84">
        <v>5193650.4000000004</v>
      </c>
      <c r="DL59" s="85">
        <v>5851022.6399999997</v>
      </c>
      <c r="DM59"/>
    </row>
    <row r="60" spans="1:119" s="100" customFormat="1" ht="15.6">
      <c r="A60" s="73">
        <v>48</v>
      </c>
      <c r="B60" s="73" t="s">
        <v>61</v>
      </c>
      <c r="C60" s="90"/>
      <c r="D60" s="91">
        <v>149200849.12999994</v>
      </c>
      <c r="E60" s="95">
        <v>1542.398655370969</v>
      </c>
      <c r="F60" s="92">
        <v>17250309.119999997</v>
      </c>
      <c r="G60" s="95">
        <v>1264.8708842938845</v>
      </c>
      <c r="H60" s="84">
        <v>166451158.24999994</v>
      </c>
      <c r="I60" s="96">
        <v>1508.1059177682539</v>
      </c>
      <c r="J60" s="94">
        <v>89762399.989999995</v>
      </c>
      <c r="K60" s="95">
        <v>387.23905414558175</v>
      </c>
      <c r="L60" s="92">
        <v>81724622.489999995</v>
      </c>
      <c r="M60" s="95">
        <v>449.42160582697255</v>
      </c>
      <c r="N60" s="92">
        <v>171487022.47999999</v>
      </c>
      <c r="O60" s="96">
        <v>414.57535442227027</v>
      </c>
      <c r="P60" s="183">
        <v>238963249.11999989</v>
      </c>
      <c r="Q60" s="184">
        <v>98974931.609999985</v>
      </c>
      <c r="R60" s="185">
        <v>337938180.7299999</v>
      </c>
      <c r="S60" s="79"/>
      <c r="T60" s="91">
        <v>312658976.8900001</v>
      </c>
      <c r="U60" s="95">
        <v>1700.0373920821264</v>
      </c>
      <c r="V60" s="92">
        <v>37429634.609999999</v>
      </c>
      <c r="W60" s="95">
        <v>1621.9454266152445</v>
      </c>
      <c r="X60" s="84">
        <v>350088611.50000012</v>
      </c>
      <c r="Y60" s="96">
        <v>1691.3310377312919</v>
      </c>
      <c r="Z60" s="94">
        <v>198380084.47000006</v>
      </c>
      <c r="AA60" s="95">
        <v>247.01821876256861</v>
      </c>
      <c r="AB60" s="92">
        <v>92983691.110000014</v>
      </c>
      <c r="AC60" s="95">
        <v>396.71348896047107</v>
      </c>
      <c r="AD60" s="92">
        <v>291363775.58000004</v>
      </c>
      <c r="AE60" s="96">
        <v>280.83688575438276</v>
      </c>
      <c r="AF60" s="183">
        <v>511039061.36000007</v>
      </c>
      <c r="AG60" s="184">
        <v>130413325.72000001</v>
      </c>
      <c r="AH60" s="185">
        <v>641452387.08000016</v>
      </c>
      <c r="AI60" s="81"/>
      <c r="AJ60" s="91">
        <v>101665849.32986706</v>
      </c>
      <c r="AK60" s="95">
        <v>1684.7435467705207</v>
      </c>
      <c r="AL60" s="92">
        <v>16623265.899738789</v>
      </c>
      <c r="AM60" s="95">
        <v>1914.681628626905</v>
      </c>
      <c r="AN60" s="84">
        <v>118289115.22960585</v>
      </c>
      <c r="AO60" s="96">
        <v>1713.6644389819326</v>
      </c>
      <c r="AP60" s="94">
        <v>32175823.59866403</v>
      </c>
      <c r="AQ60" s="95">
        <v>300.9842996264245</v>
      </c>
      <c r="AR60" s="92">
        <v>52897480.106183678</v>
      </c>
      <c r="AS60" s="95">
        <v>566.51794529664551</v>
      </c>
      <c r="AT60" s="92">
        <v>85073303.704847708</v>
      </c>
      <c r="AU60" s="96">
        <v>424.7824426655734</v>
      </c>
      <c r="AV60" s="183">
        <v>133841672.92853107</v>
      </c>
      <c r="AW60" s="184">
        <v>69520746.005922481</v>
      </c>
      <c r="AX60" s="185">
        <v>203362418.93445355</v>
      </c>
      <c r="AY60" s="81"/>
      <c r="AZ60" s="91">
        <v>192421139.15302148</v>
      </c>
      <c r="BA60" s="95">
        <v>1804.0271057454527</v>
      </c>
      <c r="BB60" s="92">
        <v>24599689.62697839</v>
      </c>
      <c r="BC60" s="95">
        <v>1668.1148455264386</v>
      </c>
      <c r="BD60" s="84">
        <v>217020828.77999988</v>
      </c>
      <c r="BE60" s="96">
        <v>1787.5184605754093</v>
      </c>
      <c r="BF60" s="94">
        <v>142177151.45465469</v>
      </c>
      <c r="BG60" s="95">
        <v>285.85504187917508</v>
      </c>
      <c r="BH60" s="92">
        <v>88310878.431345388</v>
      </c>
      <c r="BI60" s="95">
        <v>491.29288370279824</v>
      </c>
      <c r="BJ60" s="92">
        <v>230488029.8860001</v>
      </c>
      <c r="BK60" s="96">
        <v>340.39113768318219</v>
      </c>
      <c r="BL60" s="183">
        <v>334598290.60767621</v>
      </c>
      <c r="BM60" s="184">
        <v>112910568.05832376</v>
      </c>
      <c r="BN60" s="185">
        <v>447508858.66599989</v>
      </c>
      <c r="BO60" s="81"/>
      <c r="BP60" s="91">
        <v>105625628.87999997</v>
      </c>
      <c r="BQ60" s="95">
        <v>1436.4384545714165</v>
      </c>
      <c r="BR60" s="92">
        <v>10403547.01</v>
      </c>
      <c r="BS60" s="95">
        <v>1082.9131893411054</v>
      </c>
      <c r="BT60" s="84">
        <v>116029175.88999996</v>
      </c>
      <c r="BU60" s="96">
        <v>1395.5878745489531</v>
      </c>
      <c r="BV60" s="94">
        <v>41972587.229999974</v>
      </c>
      <c r="BW60" s="95">
        <v>194.33102868254727</v>
      </c>
      <c r="BX60" s="92">
        <v>51394139.139999986</v>
      </c>
      <c r="BY60" s="95">
        <v>488.27288579381883</v>
      </c>
      <c r="BZ60" s="92">
        <v>93366726.369999975</v>
      </c>
      <c r="CA60" s="96">
        <v>290.64296191033537</v>
      </c>
      <c r="CB60" s="183">
        <v>147598216.11000001</v>
      </c>
      <c r="CC60" s="184">
        <v>61797686.149999984</v>
      </c>
      <c r="CD60" s="185">
        <v>209395902.25999999</v>
      </c>
      <c r="CE60" s="81"/>
      <c r="CF60" s="91">
        <v>213206367.47315094</v>
      </c>
      <c r="CG60" s="95">
        <v>1713.7397916015668</v>
      </c>
      <c r="CH60" s="92">
        <v>23695601.282110877</v>
      </c>
      <c r="CI60" s="95">
        <v>1452.3813228385459</v>
      </c>
      <c r="CJ60" s="92">
        <v>236901968.75526184</v>
      </c>
      <c r="CK60" s="96">
        <v>1683.4391100036371</v>
      </c>
      <c r="CL60" s="94">
        <v>129845271.08202454</v>
      </c>
      <c r="CM60" s="95">
        <v>281.23908051295143</v>
      </c>
      <c r="CN60" s="92">
        <v>72524826.394916922</v>
      </c>
      <c r="CO60" s="95">
        <v>479.70914042343435</v>
      </c>
      <c r="CP60" s="92">
        <v>202370097.47694147</v>
      </c>
      <c r="CQ60" s="96">
        <v>330.1979971069818</v>
      </c>
      <c r="CR60" s="183">
        <v>343051638.5551756</v>
      </c>
      <c r="CS60" s="184">
        <v>96220427.677027777</v>
      </c>
      <c r="CT60" s="185">
        <v>439272066.2322033</v>
      </c>
      <c r="CU60" s="81"/>
      <c r="CV60" s="94">
        <v>1074778810.8560398</v>
      </c>
      <c r="CW60" s="95">
        <v>1664.7854244078956</v>
      </c>
      <c r="CX60" s="95">
        <v>130002047.54882805</v>
      </c>
      <c r="CY60" s="95">
        <v>1510.4925005092377</v>
      </c>
      <c r="CZ60" s="92">
        <v>1204780858.4048679</v>
      </c>
      <c r="DA60" s="96">
        <v>1646.6358214651955</v>
      </c>
      <c r="DB60" s="94">
        <v>634313317.82534337</v>
      </c>
      <c r="DC60" s="95">
        <v>273.78240726008539</v>
      </c>
      <c r="DD60" s="92">
        <v>439835637.67244583</v>
      </c>
      <c r="DE60" s="95">
        <v>465.04281861251883</v>
      </c>
      <c r="DF60" s="92">
        <v>1074148955.4977894</v>
      </c>
      <c r="DG60" s="96">
        <v>329.22612414756026</v>
      </c>
      <c r="DH60" s="225"/>
      <c r="DI60" s="237" t="s">
        <v>61</v>
      </c>
      <c r="DJ60" s="94">
        <v>1204780858.4048676</v>
      </c>
      <c r="DK60" s="92">
        <v>1074148955.4977894</v>
      </c>
      <c r="DL60" s="93">
        <v>2278929813.902657</v>
      </c>
      <c r="DM60"/>
      <c r="DN60" s="106"/>
      <c r="DO60" s="97"/>
    </row>
    <row r="61" spans="1:119" s="100" customFormat="1" ht="15.6">
      <c r="A61" s="73">
        <v>49</v>
      </c>
      <c r="B61" s="73" t="s">
        <v>62</v>
      </c>
      <c r="C61" s="82"/>
      <c r="D61" s="83">
        <v>0</v>
      </c>
      <c r="E61" s="87">
        <v>0</v>
      </c>
      <c r="F61" s="84">
        <v>0</v>
      </c>
      <c r="G61" s="87">
        <v>0</v>
      </c>
      <c r="H61" s="84">
        <v>0</v>
      </c>
      <c r="I61" s="88">
        <v>0</v>
      </c>
      <c r="J61" s="86">
        <v>0</v>
      </c>
      <c r="K61" s="87">
        <v>0</v>
      </c>
      <c r="L61" s="84">
        <v>0</v>
      </c>
      <c r="M61" s="87">
        <v>0</v>
      </c>
      <c r="N61" s="84">
        <v>0</v>
      </c>
      <c r="O61" s="88">
        <v>0</v>
      </c>
      <c r="P61" s="177">
        <v>0</v>
      </c>
      <c r="Q61" s="178">
        <v>0</v>
      </c>
      <c r="R61" s="179">
        <v>0</v>
      </c>
      <c r="S61" s="79"/>
      <c r="T61" s="83">
        <v>714495.92</v>
      </c>
      <c r="U61" s="87">
        <v>3.8849669137037623</v>
      </c>
      <c r="V61" s="84">
        <v>66007.570000000007</v>
      </c>
      <c r="W61" s="87">
        <v>2.8603184989383372</v>
      </c>
      <c r="X61" s="84">
        <v>780503.49</v>
      </c>
      <c r="Y61" s="88">
        <v>3.7707304217595055</v>
      </c>
      <c r="Z61" s="86">
        <v>3430071.3200000003</v>
      </c>
      <c r="AA61" s="87">
        <v>4.2710441925590752</v>
      </c>
      <c r="AB61" s="84">
        <v>551032.72</v>
      </c>
      <c r="AC61" s="87">
        <v>2.3509726305010985</v>
      </c>
      <c r="AD61" s="84">
        <v>3981104.04</v>
      </c>
      <c r="AE61" s="88">
        <v>3.8372678903963826</v>
      </c>
      <c r="AF61" s="177">
        <v>4144567.24</v>
      </c>
      <c r="AG61" s="178">
        <v>617040.29</v>
      </c>
      <c r="AH61" s="179">
        <v>4761607.53</v>
      </c>
      <c r="AI61" s="81"/>
      <c r="AJ61" s="83">
        <v>0</v>
      </c>
      <c r="AK61" s="87">
        <v>0</v>
      </c>
      <c r="AL61" s="84">
        <v>0</v>
      </c>
      <c r="AM61" s="87">
        <v>0</v>
      </c>
      <c r="AN61" s="84">
        <v>0</v>
      </c>
      <c r="AO61" s="88">
        <v>0</v>
      </c>
      <c r="AP61" s="86">
        <v>0</v>
      </c>
      <c r="AQ61" s="87">
        <v>0</v>
      </c>
      <c r="AR61" s="84">
        <v>0</v>
      </c>
      <c r="AS61" s="87">
        <v>0</v>
      </c>
      <c r="AT61" s="84">
        <v>0</v>
      </c>
      <c r="AU61" s="88">
        <v>0</v>
      </c>
      <c r="AV61" s="177">
        <v>0</v>
      </c>
      <c r="AW61" s="178">
        <v>0</v>
      </c>
      <c r="AX61" s="179">
        <v>0</v>
      </c>
      <c r="AY61" s="81"/>
      <c r="AZ61" s="83">
        <v>0</v>
      </c>
      <c r="BA61" s="87">
        <v>0</v>
      </c>
      <c r="BB61" s="84">
        <v>0</v>
      </c>
      <c r="BC61" s="87">
        <v>0</v>
      </c>
      <c r="BD61" s="84">
        <v>0</v>
      </c>
      <c r="BE61" s="88">
        <v>0</v>
      </c>
      <c r="BF61" s="86">
        <v>0</v>
      </c>
      <c r="BG61" s="87">
        <v>0</v>
      </c>
      <c r="BH61" s="84">
        <v>0</v>
      </c>
      <c r="BI61" s="87">
        <v>0</v>
      </c>
      <c r="BJ61" s="84">
        <v>0</v>
      </c>
      <c r="BK61" s="88">
        <v>0</v>
      </c>
      <c r="BL61" s="177">
        <v>0</v>
      </c>
      <c r="BM61" s="178">
        <v>0</v>
      </c>
      <c r="BN61" s="179">
        <v>0</v>
      </c>
      <c r="BO61" s="81"/>
      <c r="BP61" s="83">
        <v>0</v>
      </c>
      <c r="BQ61" s="87">
        <v>0</v>
      </c>
      <c r="BR61" s="84">
        <v>0</v>
      </c>
      <c r="BS61" s="87">
        <v>0</v>
      </c>
      <c r="BT61" s="84">
        <v>0</v>
      </c>
      <c r="BU61" s="88">
        <v>0</v>
      </c>
      <c r="BV61" s="86">
        <v>0</v>
      </c>
      <c r="BW61" s="87">
        <v>0</v>
      </c>
      <c r="BX61" s="84">
        <v>0</v>
      </c>
      <c r="BY61" s="87">
        <v>0</v>
      </c>
      <c r="BZ61" s="84">
        <v>0</v>
      </c>
      <c r="CA61" s="88">
        <v>0</v>
      </c>
      <c r="CB61" s="177">
        <v>0</v>
      </c>
      <c r="CC61" s="178">
        <v>0</v>
      </c>
      <c r="CD61" s="179">
        <v>0</v>
      </c>
      <c r="CE61" s="81"/>
      <c r="CF61" s="83">
        <v>-370760.35429366084</v>
      </c>
      <c r="CG61" s="87">
        <v>-2.9801491382819778</v>
      </c>
      <c r="CH61" s="84">
        <v>-35191.925706338887</v>
      </c>
      <c r="CI61" s="87">
        <v>-2.157028851139374</v>
      </c>
      <c r="CJ61" s="84">
        <v>-405952.27999999974</v>
      </c>
      <c r="CK61" s="88">
        <v>-2.8847204121513572</v>
      </c>
      <c r="CL61" s="86">
        <v>-997683.4691261251</v>
      </c>
      <c r="CM61" s="87">
        <v>-2.160938008460493</v>
      </c>
      <c r="CN61" s="84">
        <v>-525440.36087387474</v>
      </c>
      <c r="CO61" s="87">
        <v>-3.475479451492375</v>
      </c>
      <c r="CP61" s="84">
        <v>-1523123.8299999998</v>
      </c>
      <c r="CQ61" s="88">
        <v>-2.4852112257801342</v>
      </c>
      <c r="CR61" s="177">
        <v>-1368443.8234197861</v>
      </c>
      <c r="CS61" s="178">
        <v>-560632.28658021358</v>
      </c>
      <c r="CT61" s="179">
        <v>-1929076.1099999996</v>
      </c>
      <c r="CU61" s="81"/>
      <c r="CV61" s="86">
        <v>343735.5657063392</v>
      </c>
      <c r="CW61" s="87">
        <v>0.53243137458463063</v>
      </c>
      <c r="CX61" s="87">
        <v>30815.64429366112</v>
      </c>
      <c r="CY61" s="87">
        <v>0.35804666527619639</v>
      </c>
      <c r="CZ61" s="84">
        <v>374551.21000000031</v>
      </c>
      <c r="DA61" s="88">
        <v>0.51191835847700207</v>
      </c>
      <c r="DB61" s="86">
        <v>2432387.8508738754</v>
      </c>
      <c r="DC61" s="87">
        <v>1.0498676008971981</v>
      </c>
      <c r="DD61" s="84">
        <v>25592.35912612523</v>
      </c>
      <c r="DE61" s="87">
        <v>2.7059068896596337E-2</v>
      </c>
      <c r="DF61" s="84">
        <v>2457980.2100000009</v>
      </c>
      <c r="DG61" s="88">
        <v>0.75336971993301172</v>
      </c>
      <c r="DH61" s="224"/>
      <c r="DI61" s="237" t="s">
        <v>62</v>
      </c>
      <c r="DJ61" s="86">
        <v>374551.21000000031</v>
      </c>
      <c r="DK61" s="84">
        <v>2457980.2100000009</v>
      </c>
      <c r="DL61" s="85">
        <v>2832531.4200000013</v>
      </c>
      <c r="DM61"/>
    </row>
    <row r="62" spans="1:119" s="100" customFormat="1" ht="15.6">
      <c r="A62" s="73">
        <v>50</v>
      </c>
      <c r="B62" s="73" t="s">
        <v>63</v>
      </c>
      <c r="C62" s="90"/>
      <c r="D62" s="91">
        <v>149200849.12999994</v>
      </c>
      <c r="E62" s="95">
        <v>1542.398655370969</v>
      </c>
      <c r="F62" s="92">
        <v>17250309.119999997</v>
      </c>
      <c r="G62" s="95">
        <v>1264.8708842938845</v>
      </c>
      <c r="H62" s="84">
        <v>166451158.24999994</v>
      </c>
      <c r="I62" s="96">
        <v>1508.1059177682539</v>
      </c>
      <c r="J62" s="94">
        <v>89762399.989999995</v>
      </c>
      <c r="K62" s="95">
        <v>387.23905414558175</v>
      </c>
      <c r="L62" s="92">
        <v>81724622.489999995</v>
      </c>
      <c r="M62" s="95">
        <v>449.42160582697255</v>
      </c>
      <c r="N62" s="92">
        <v>171487022.47999999</v>
      </c>
      <c r="O62" s="96">
        <v>414.57535442227027</v>
      </c>
      <c r="P62" s="183">
        <v>238963249.11999989</v>
      </c>
      <c r="Q62" s="184">
        <v>98974931.609999985</v>
      </c>
      <c r="R62" s="185">
        <v>337938180.7299999</v>
      </c>
      <c r="S62" s="79"/>
      <c r="T62" s="91">
        <v>311944480.97000009</v>
      </c>
      <c r="U62" s="95">
        <v>1696.1524251684225</v>
      </c>
      <c r="V62" s="92">
        <v>37363627.039999999</v>
      </c>
      <c r="W62" s="95">
        <v>1619.0851081163062</v>
      </c>
      <c r="X62" s="84">
        <v>349308108.01000011</v>
      </c>
      <c r="Y62" s="96">
        <v>1687.5603073095324</v>
      </c>
      <c r="Z62" s="94">
        <v>194950013.15000007</v>
      </c>
      <c r="AA62" s="95">
        <v>242.74717457000955</v>
      </c>
      <c r="AB62" s="92">
        <v>92432658.390000015</v>
      </c>
      <c r="AC62" s="95">
        <v>394.36251632996999</v>
      </c>
      <c r="AD62" s="92">
        <v>287382671.54000002</v>
      </c>
      <c r="AE62" s="96">
        <v>276.99961786398643</v>
      </c>
      <c r="AF62" s="183">
        <v>506894494.12000006</v>
      </c>
      <c r="AG62" s="184">
        <v>129796285.43000001</v>
      </c>
      <c r="AH62" s="185">
        <v>636690779.55000019</v>
      </c>
      <c r="AI62" s="81"/>
      <c r="AJ62" s="91">
        <v>101665849.32986706</v>
      </c>
      <c r="AK62" s="95">
        <v>1684.7435467705207</v>
      </c>
      <c r="AL62" s="92">
        <v>16623265.899738789</v>
      </c>
      <c r="AM62" s="95">
        <v>1914.681628626905</v>
      </c>
      <c r="AN62" s="84">
        <v>118289115.22960585</v>
      </c>
      <c r="AO62" s="96">
        <v>1713.6644389819326</v>
      </c>
      <c r="AP62" s="94">
        <v>32175823.59866403</v>
      </c>
      <c r="AQ62" s="95">
        <v>300.9842996264245</v>
      </c>
      <c r="AR62" s="92">
        <v>52897480.106183678</v>
      </c>
      <c r="AS62" s="95">
        <v>566.51794529664551</v>
      </c>
      <c r="AT62" s="92">
        <v>85073303.704847708</v>
      </c>
      <c r="AU62" s="96">
        <v>424.7824426655734</v>
      </c>
      <c r="AV62" s="183">
        <v>133841672.92853107</v>
      </c>
      <c r="AW62" s="184">
        <v>69520746.005922481</v>
      </c>
      <c r="AX62" s="185">
        <v>203362418.93445355</v>
      </c>
      <c r="AY62" s="81"/>
      <c r="AZ62" s="91">
        <v>192421139.15302148</v>
      </c>
      <c r="BA62" s="95">
        <v>1804.0271057454527</v>
      </c>
      <c r="BB62" s="92">
        <v>24599689.62697839</v>
      </c>
      <c r="BC62" s="95">
        <v>1668.1148455264386</v>
      </c>
      <c r="BD62" s="84">
        <v>217020828.77999988</v>
      </c>
      <c r="BE62" s="96">
        <v>1787.5184605754093</v>
      </c>
      <c r="BF62" s="94">
        <v>142177151.45465469</v>
      </c>
      <c r="BG62" s="95">
        <v>285.85504187917508</v>
      </c>
      <c r="BH62" s="92">
        <v>88310878.431345388</v>
      </c>
      <c r="BI62" s="95">
        <v>491.29288370279824</v>
      </c>
      <c r="BJ62" s="92">
        <v>230488029.8860001</v>
      </c>
      <c r="BK62" s="96">
        <v>340.39113768318219</v>
      </c>
      <c r="BL62" s="183">
        <v>334598290.60767621</v>
      </c>
      <c r="BM62" s="184">
        <v>112910568.05832376</v>
      </c>
      <c r="BN62" s="185">
        <v>447508858.66599995</v>
      </c>
      <c r="BO62" s="81"/>
      <c r="BP62" s="91">
        <v>105625628.87999997</v>
      </c>
      <c r="BQ62" s="95">
        <v>1436.4384545714165</v>
      </c>
      <c r="BR62" s="92">
        <v>10403547.01</v>
      </c>
      <c r="BS62" s="95">
        <v>1082.9131893411054</v>
      </c>
      <c r="BT62" s="84">
        <v>116029175.88999996</v>
      </c>
      <c r="BU62" s="96">
        <v>1395.5878745489531</v>
      </c>
      <c r="BV62" s="94">
        <v>41972587.229999974</v>
      </c>
      <c r="BW62" s="95">
        <v>194.33102868254727</v>
      </c>
      <c r="BX62" s="92">
        <v>51394139.139999986</v>
      </c>
      <c r="BY62" s="95">
        <v>488.27288579381883</v>
      </c>
      <c r="BZ62" s="92">
        <v>93366726.369999975</v>
      </c>
      <c r="CA62" s="96">
        <v>290.64296191033537</v>
      </c>
      <c r="CB62" s="183">
        <v>147598216.11000001</v>
      </c>
      <c r="CC62" s="184">
        <v>61797686.149999984</v>
      </c>
      <c r="CD62" s="185">
        <v>209395902.25999999</v>
      </c>
      <c r="CE62" s="81"/>
      <c r="CF62" s="91">
        <v>213577127.82744461</v>
      </c>
      <c r="CG62" s="95">
        <v>1716.7199407398489</v>
      </c>
      <c r="CH62" s="92">
        <v>23730793.207817215</v>
      </c>
      <c r="CI62" s="95">
        <v>1454.5383516896852</v>
      </c>
      <c r="CJ62" s="92">
        <v>237307921.03526184</v>
      </c>
      <c r="CK62" s="96">
        <v>1686.3238304157885</v>
      </c>
      <c r="CL62" s="94">
        <v>130842954.55115066</v>
      </c>
      <c r="CM62" s="95">
        <v>283.40001852141194</v>
      </c>
      <c r="CN62" s="92">
        <v>73050266.7557908</v>
      </c>
      <c r="CO62" s="95">
        <v>483.18461987492674</v>
      </c>
      <c r="CP62" s="92">
        <v>203893221.30694148</v>
      </c>
      <c r="CQ62" s="96">
        <v>332.68320833276192</v>
      </c>
      <c r="CR62" s="183">
        <v>344420082.37859541</v>
      </c>
      <c r="CS62" s="184">
        <v>96781059.963607997</v>
      </c>
      <c r="CT62" s="185">
        <v>441201142.34220332</v>
      </c>
      <c r="CU62" s="81"/>
      <c r="CV62" s="94">
        <v>1074435075.2903335</v>
      </c>
      <c r="CW62" s="95">
        <v>1664.252993033311</v>
      </c>
      <c r="CX62" s="95">
        <v>129971231.90453438</v>
      </c>
      <c r="CY62" s="95">
        <v>1510.1344538439614</v>
      </c>
      <c r="CZ62" s="92">
        <v>1204406307.1948678</v>
      </c>
      <c r="DA62" s="96">
        <v>1646.1239031067184</v>
      </c>
      <c r="DB62" s="94">
        <v>631880929.97446954</v>
      </c>
      <c r="DC62" s="95">
        <v>272.73253965918821</v>
      </c>
      <c r="DD62" s="92">
        <v>439810045.31331968</v>
      </c>
      <c r="DE62" s="95">
        <v>465.01575954362215</v>
      </c>
      <c r="DF62" s="92">
        <v>1071690975.2877893</v>
      </c>
      <c r="DG62" s="96">
        <v>328.47275442762725</v>
      </c>
      <c r="DH62" s="225"/>
      <c r="DI62" s="237" t="s">
        <v>63</v>
      </c>
      <c r="DJ62" s="94">
        <v>1204406307.1948676</v>
      </c>
      <c r="DK62" s="92">
        <v>1071690975.2877893</v>
      </c>
      <c r="DL62" s="93">
        <v>2276097282.482657</v>
      </c>
      <c r="DM62"/>
      <c r="DO62" s="97"/>
    </row>
    <row r="63" spans="1:119" s="100" customFormat="1" ht="15.6">
      <c r="A63" s="73"/>
      <c r="B63" s="99" t="s">
        <v>64</v>
      </c>
      <c r="C63" s="82"/>
      <c r="D63" s="83"/>
      <c r="E63" s="87"/>
      <c r="F63" s="87"/>
      <c r="G63" s="87"/>
      <c r="H63" s="87"/>
      <c r="I63" s="88"/>
      <c r="J63" s="86"/>
      <c r="K63" s="87"/>
      <c r="L63" s="87"/>
      <c r="M63" s="87"/>
      <c r="N63" s="87"/>
      <c r="O63" s="88"/>
      <c r="P63" s="186"/>
      <c r="Q63" s="187"/>
      <c r="R63" s="188"/>
      <c r="S63" s="79"/>
      <c r="T63" s="83"/>
      <c r="U63" s="87"/>
      <c r="V63" s="87"/>
      <c r="W63" s="87"/>
      <c r="X63" s="87"/>
      <c r="Y63" s="88"/>
      <c r="Z63" s="86"/>
      <c r="AA63" s="87"/>
      <c r="AB63" s="87"/>
      <c r="AC63" s="87"/>
      <c r="AD63" s="87"/>
      <c r="AE63" s="88"/>
      <c r="AF63" s="186"/>
      <c r="AG63" s="187"/>
      <c r="AH63" s="188"/>
      <c r="AI63" s="81"/>
      <c r="AJ63" s="83"/>
      <c r="AK63" s="87"/>
      <c r="AL63" s="87"/>
      <c r="AM63" s="87"/>
      <c r="AN63" s="87"/>
      <c r="AO63" s="88"/>
      <c r="AP63" s="86"/>
      <c r="AQ63" s="87"/>
      <c r="AR63" s="87"/>
      <c r="AS63" s="87"/>
      <c r="AT63" s="87"/>
      <c r="AU63" s="88"/>
      <c r="AV63" s="186"/>
      <c r="AW63" s="187"/>
      <c r="AX63" s="188"/>
      <c r="AY63" s="81"/>
      <c r="AZ63" s="83"/>
      <c r="BA63" s="87"/>
      <c r="BB63" s="87"/>
      <c r="BC63" s="87"/>
      <c r="BD63" s="87"/>
      <c r="BE63" s="88"/>
      <c r="BF63" s="86"/>
      <c r="BG63" s="87"/>
      <c r="BH63" s="87"/>
      <c r="BI63" s="87"/>
      <c r="BJ63" s="87"/>
      <c r="BK63" s="88"/>
      <c r="BL63" s="186"/>
      <c r="BM63" s="187"/>
      <c r="BN63" s="188"/>
      <c r="BO63" s="81"/>
      <c r="BP63" s="83"/>
      <c r="BQ63" s="87"/>
      <c r="BR63" s="87"/>
      <c r="BS63" s="87"/>
      <c r="BT63" s="87"/>
      <c r="BU63" s="88"/>
      <c r="BV63" s="86"/>
      <c r="BW63" s="87"/>
      <c r="BX63" s="87"/>
      <c r="BY63" s="87"/>
      <c r="BZ63" s="87"/>
      <c r="CA63" s="88"/>
      <c r="CB63" s="186"/>
      <c r="CC63" s="187"/>
      <c r="CD63" s="188"/>
      <c r="CE63" s="81"/>
      <c r="CF63" s="83"/>
      <c r="CG63" s="87"/>
      <c r="CH63" s="87"/>
      <c r="CI63" s="87"/>
      <c r="CJ63" s="87"/>
      <c r="CK63" s="88"/>
      <c r="CL63" s="86"/>
      <c r="CM63" s="87"/>
      <c r="CN63" s="87"/>
      <c r="CO63" s="87"/>
      <c r="CP63" s="87"/>
      <c r="CQ63" s="88"/>
      <c r="CR63" s="186"/>
      <c r="CS63" s="187"/>
      <c r="CT63" s="188"/>
      <c r="CU63" s="81"/>
      <c r="CV63" s="86"/>
      <c r="CW63" s="87"/>
      <c r="CX63" s="87"/>
      <c r="CY63" s="87"/>
      <c r="CZ63" s="84"/>
      <c r="DA63" s="88"/>
      <c r="DB63" s="98"/>
      <c r="DC63" s="87"/>
      <c r="DD63" s="87"/>
      <c r="DE63" s="87"/>
      <c r="DF63" s="87"/>
      <c r="DG63" s="88"/>
      <c r="DH63" s="224"/>
      <c r="DI63" s="239" t="s">
        <v>64</v>
      </c>
      <c r="DJ63" s="86"/>
      <c r="DK63" s="84"/>
      <c r="DL63" s="85"/>
      <c r="DM63"/>
    </row>
    <row r="64" spans="1:119" s="100" customFormat="1" ht="15.6">
      <c r="A64" s="73"/>
      <c r="B64" s="72" t="s">
        <v>65</v>
      </c>
      <c r="C64" s="82"/>
      <c r="D64" s="83"/>
      <c r="E64" s="87"/>
      <c r="F64" s="87"/>
      <c r="G64" s="87"/>
      <c r="H64" s="87"/>
      <c r="I64" s="88"/>
      <c r="J64" s="86"/>
      <c r="K64" s="87"/>
      <c r="L64" s="87"/>
      <c r="M64" s="87"/>
      <c r="N64" s="87"/>
      <c r="O64" s="88"/>
      <c r="P64" s="186"/>
      <c r="Q64" s="187"/>
      <c r="R64" s="188"/>
      <c r="S64" s="79"/>
      <c r="T64" s="83"/>
      <c r="U64" s="87"/>
      <c r="V64" s="87"/>
      <c r="W64" s="87"/>
      <c r="X64" s="87"/>
      <c r="Y64" s="88"/>
      <c r="Z64" s="86"/>
      <c r="AA64" s="87"/>
      <c r="AB64" s="87"/>
      <c r="AC64" s="87"/>
      <c r="AD64" s="87"/>
      <c r="AE64" s="88"/>
      <c r="AF64" s="186"/>
      <c r="AG64" s="187"/>
      <c r="AH64" s="188"/>
      <c r="AI64" s="81"/>
      <c r="AJ64" s="83"/>
      <c r="AK64" s="87"/>
      <c r="AL64" s="87"/>
      <c r="AM64" s="87"/>
      <c r="AN64" s="87"/>
      <c r="AO64" s="88"/>
      <c r="AP64" s="86"/>
      <c r="AQ64" s="87"/>
      <c r="AR64" s="87"/>
      <c r="AS64" s="87"/>
      <c r="AT64" s="87"/>
      <c r="AU64" s="88"/>
      <c r="AV64" s="186"/>
      <c r="AW64" s="187"/>
      <c r="AX64" s="188"/>
      <c r="AY64" s="81"/>
      <c r="AZ64" s="83"/>
      <c r="BA64" s="87"/>
      <c r="BB64" s="87"/>
      <c r="BC64" s="87"/>
      <c r="BD64" s="87"/>
      <c r="BE64" s="88"/>
      <c r="BF64" s="86"/>
      <c r="BG64" s="87"/>
      <c r="BH64" s="87"/>
      <c r="BI64" s="87"/>
      <c r="BJ64" s="87"/>
      <c r="BK64" s="88"/>
      <c r="BL64" s="186"/>
      <c r="BM64" s="187"/>
      <c r="BN64" s="188"/>
      <c r="BO64" s="81"/>
      <c r="BP64" s="83"/>
      <c r="BQ64" s="87"/>
      <c r="BR64" s="87"/>
      <c r="BS64" s="87"/>
      <c r="BT64" s="87"/>
      <c r="BU64" s="88"/>
      <c r="BV64" s="86"/>
      <c r="BW64" s="87"/>
      <c r="BX64" s="87"/>
      <c r="BY64" s="87"/>
      <c r="BZ64" s="87"/>
      <c r="CA64" s="88"/>
      <c r="CB64" s="186"/>
      <c r="CC64" s="187"/>
      <c r="CD64" s="188"/>
      <c r="CE64" s="81"/>
      <c r="CF64" s="83"/>
      <c r="CG64" s="87"/>
      <c r="CH64" s="87"/>
      <c r="CI64" s="87"/>
      <c r="CJ64" s="87"/>
      <c r="CK64" s="88"/>
      <c r="CL64" s="86"/>
      <c r="CM64" s="87"/>
      <c r="CN64" s="87"/>
      <c r="CO64" s="87"/>
      <c r="CP64" s="87"/>
      <c r="CQ64" s="88"/>
      <c r="CR64" s="186"/>
      <c r="CS64" s="187"/>
      <c r="CT64" s="188"/>
      <c r="CU64" s="81"/>
      <c r="CV64" s="86"/>
      <c r="CW64" s="87"/>
      <c r="CX64" s="87"/>
      <c r="CY64" s="87"/>
      <c r="CZ64" s="84"/>
      <c r="DA64" s="88"/>
      <c r="DB64" s="98"/>
      <c r="DC64" s="87"/>
      <c r="DD64" s="87"/>
      <c r="DE64" s="87"/>
      <c r="DF64" s="87"/>
      <c r="DG64" s="88"/>
      <c r="DH64" s="224"/>
      <c r="DI64" s="236" t="s">
        <v>65</v>
      </c>
      <c r="DJ64" s="86"/>
      <c r="DK64" s="84"/>
      <c r="DL64" s="85"/>
      <c r="DM64"/>
      <c r="DO64" s="107"/>
    </row>
    <row r="65" spans="1:119" s="100" customFormat="1" ht="15.6">
      <c r="A65" s="73">
        <v>51</v>
      </c>
      <c r="B65" s="73" t="s">
        <v>66</v>
      </c>
      <c r="C65" s="82"/>
      <c r="D65" s="83">
        <v>2899674.8742956598</v>
      </c>
      <c r="E65" s="87">
        <v>29.976066846842958</v>
      </c>
      <c r="F65" s="84">
        <v>316387.9023028526</v>
      </c>
      <c r="G65" s="87">
        <v>23.198995622734461</v>
      </c>
      <c r="H65" s="84">
        <v>3216062.7765985122</v>
      </c>
      <c r="I65" s="88">
        <v>29.138657587577462</v>
      </c>
      <c r="J65" s="86">
        <v>212977.87101073185</v>
      </c>
      <c r="K65" s="87">
        <v>0.91879617003693614</v>
      </c>
      <c r="L65" s="84">
        <v>209339.91152159049</v>
      </c>
      <c r="M65" s="87">
        <v>1.1512060421107679</v>
      </c>
      <c r="N65" s="84">
        <v>422317.78253232234</v>
      </c>
      <c r="O65" s="88">
        <v>1.0209667287947934</v>
      </c>
      <c r="P65" s="177">
        <v>3112652.7453063917</v>
      </c>
      <c r="Q65" s="178">
        <v>525727.81382444315</v>
      </c>
      <c r="R65" s="179">
        <v>3638380.5591308349</v>
      </c>
      <c r="S65" s="79"/>
      <c r="T65" s="83">
        <v>2358902.5590243521</v>
      </c>
      <c r="U65" s="87">
        <v>12.826187159278312</v>
      </c>
      <c r="V65" s="84">
        <v>361106.74522074702</v>
      </c>
      <c r="W65" s="87">
        <v>15.647906799876372</v>
      </c>
      <c r="X65" s="84">
        <v>2720009.304245099</v>
      </c>
      <c r="Y65" s="88">
        <v>13.140776386516736</v>
      </c>
      <c r="Z65" s="86">
        <v>2053159.9514264967</v>
      </c>
      <c r="AA65" s="87">
        <v>2.5565465172120709</v>
      </c>
      <c r="AB65" s="84">
        <v>684224.02907563082</v>
      </c>
      <c r="AC65" s="87">
        <v>2.9192313035204078</v>
      </c>
      <c r="AD65" s="84">
        <v>2737383.9805021277</v>
      </c>
      <c r="AE65" s="88">
        <v>2.6384830807049826</v>
      </c>
      <c r="AF65" s="177">
        <v>4412062.5104508493</v>
      </c>
      <c r="AG65" s="178">
        <v>1045330.7742963778</v>
      </c>
      <c r="AH65" s="179">
        <v>5457393.2847472271</v>
      </c>
      <c r="AI65" s="81"/>
      <c r="AJ65" s="83">
        <v>2657379.1059160945</v>
      </c>
      <c r="AK65" s="87">
        <v>44.03644222248893</v>
      </c>
      <c r="AL65" s="84">
        <v>413173.70614549954</v>
      </c>
      <c r="AM65" s="87">
        <v>47.589692023208883</v>
      </c>
      <c r="AN65" s="84">
        <v>3070552.8120615939</v>
      </c>
      <c r="AO65" s="88">
        <v>44.483358860469004</v>
      </c>
      <c r="AP65" s="86">
        <v>251273.82175129108</v>
      </c>
      <c r="AQ65" s="87">
        <v>2.350506274450348</v>
      </c>
      <c r="AR65" s="84">
        <v>396362.30169044586</v>
      </c>
      <c r="AS65" s="87">
        <v>4.2449348493723651</v>
      </c>
      <c r="AT65" s="84">
        <v>647636.12344173691</v>
      </c>
      <c r="AU65" s="88">
        <v>3.2337342326388061</v>
      </c>
      <c r="AV65" s="177">
        <v>2908652.9276673854</v>
      </c>
      <c r="AW65" s="178">
        <v>809536.00783594535</v>
      </c>
      <c r="AX65" s="179">
        <v>3718188.935503331</v>
      </c>
      <c r="AY65" s="81"/>
      <c r="AZ65" s="83">
        <v>978267.49645732692</v>
      </c>
      <c r="BA65" s="87">
        <v>9.1716590393704127</v>
      </c>
      <c r="BB65" s="84">
        <v>128366.50354267308</v>
      </c>
      <c r="BC65" s="87">
        <v>8.7045842234131054</v>
      </c>
      <c r="BD65" s="84">
        <v>1106634</v>
      </c>
      <c r="BE65" s="88">
        <v>9.1149255821232362</v>
      </c>
      <c r="BF65" s="86">
        <v>857548.41842741426</v>
      </c>
      <c r="BG65" s="87">
        <v>1.724148617094575</v>
      </c>
      <c r="BH65" s="84">
        <v>575156.58157258574</v>
      </c>
      <c r="BI65" s="87">
        <v>3.1997228491064673</v>
      </c>
      <c r="BJ65" s="84">
        <v>1432705</v>
      </c>
      <c r="BK65" s="88">
        <v>2.1158586203179022</v>
      </c>
      <c r="BL65" s="177">
        <v>1835815.9148847412</v>
      </c>
      <c r="BM65" s="178">
        <v>703523.08511525881</v>
      </c>
      <c r="BN65" s="179">
        <v>2539339</v>
      </c>
      <c r="BO65" s="81"/>
      <c r="BP65" s="83">
        <v>549287.63000000012</v>
      </c>
      <c r="BQ65" s="87">
        <v>7.4699472345749545</v>
      </c>
      <c r="BR65" s="84">
        <v>57311.73000000001</v>
      </c>
      <c r="BS65" s="87">
        <v>5.9656219423337165</v>
      </c>
      <c r="BT65" s="84">
        <v>606599.3600000001</v>
      </c>
      <c r="BU65" s="88">
        <v>7.2961193168150125</v>
      </c>
      <c r="BV65" s="86">
        <v>310751.87</v>
      </c>
      <c r="BW65" s="87">
        <v>1.4387659791189202</v>
      </c>
      <c r="BX65" s="84">
        <v>327818.61</v>
      </c>
      <c r="BY65" s="87">
        <v>3.1144589908509648</v>
      </c>
      <c r="BZ65" s="84">
        <v>638570.48</v>
      </c>
      <c r="CA65" s="88">
        <v>1.9878175331992702</v>
      </c>
      <c r="CB65" s="177">
        <v>860039.50000000012</v>
      </c>
      <c r="CC65" s="178">
        <v>385130.33999999997</v>
      </c>
      <c r="CD65" s="179">
        <v>1245169.8400000001</v>
      </c>
      <c r="CE65" s="81"/>
      <c r="CF65" s="83">
        <v>0</v>
      </c>
      <c r="CG65" s="87">
        <v>0</v>
      </c>
      <c r="CH65" s="84">
        <v>0</v>
      </c>
      <c r="CI65" s="87">
        <v>0</v>
      </c>
      <c r="CJ65" s="84">
        <v>0</v>
      </c>
      <c r="CK65" s="88">
        <v>0</v>
      </c>
      <c r="CL65" s="86">
        <v>0</v>
      </c>
      <c r="CM65" s="87">
        <v>0</v>
      </c>
      <c r="CN65" s="84">
        <v>0</v>
      </c>
      <c r="CO65" s="87">
        <v>0</v>
      </c>
      <c r="CP65" s="84">
        <v>0</v>
      </c>
      <c r="CQ65" s="88">
        <v>0</v>
      </c>
      <c r="CR65" s="177">
        <v>0</v>
      </c>
      <c r="CS65" s="178">
        <v>0</v>
      </c>
      <c r="CT65" s="179">
        <v>0</v>
      </c>
      <c r="CU65" s="81"/>
      <c r="CV65" s="86">
        <v>9443511.665693434</v>
      </c>
      <c r="CW65" s="87">
        <v>14.627587013694995</v>
      </c>
      <c r="CX65" s="87">
        <v>1276346.5872117723</v>
      </c>
      <c r="CY65" s="87">
        <v>14.829858332114567</v>
      </c>
      <c r="CZ65" s="84">
        <v>10719858.252905207</v>
      </c>
      <c r="DA65" s="88">
        <v>14.651380354460402</v>
      </c>
      <c r="DB65" s="86">
        <v>3685711.9326159339</v>
      </c>
      <c r="DC65" s="87">
        <v>1.5908275248552493</v>
      </c>
      <c r="DD65" s="84">
        <v>2192901.4338602526</v>
      </c>
      <c r="DE65" s="87">
        <v>2.3185776148981945</v>
      </c>
      <c r="DF65" s="84">
        <v>5878613.3664761866</v>
      </c>
      <c r="DG65" s="88">
        <v>1.8017920923360984</v>
      </c>
      <c r="DH65" s="224"/>
      <c r="DI65" s="237" t="s">
        <v>66</v>
      </c>
      <c r="DJ65" s="86">
        <v>10719858.252905207</v>
      </c>
      <c r="DK65" s="84">
        <v>5878613.3664761866</v>
      </c>
      <c r="DL65" s="85">
        <v>16598471.619381394</v>
      </c>
      <c r="DM65"/>
    </row>
    <row r="66" spans="1:119" s="100" customFormat="1" ht="15.6">
      <c r="A66" s="73">
        <v>52</v>
      </c>
      <c r="B66" s="73" t="s">
        <v>67</v>
      </c>
      <c r="C66" s="82"/>
      <c r="D66" s="83">
        <v>2927207.043232155</v>
      </c>
      <c r="E66" s="87">
        <v>30.260687079198981</v>
      </c>
      <c r="F66" s="84">
        <v>319391.97881256178</v>
      </c>
      <c r="G66" s="87">
        <v>23.41926813407844</v>
      </c>
      <c r="H66" s="84">
        <v>3246599.0220447169</v>
      </c>
      <c r="I66" s="88">
        <v>29.415326689481084</v>
      </c>
      <c r="J66" s="86">
        <v>76.322769751188218</v>
      </c>
      <c r="K66" s="87">
        <v>3.2925988132574154E-4</v>
      </c>
      <c r="L66" s="84">
        <v>75.019070248811772</v>
      </c>
      <c r="M66" s="87">
        <v>4.1254630479318409E-4</v>
      </c>
      <c r="N66" s="84">
        <v>151.34183999999999</v>
      </c>
      <c r="O66" s="88">
        <v>3.6587373230668807E-4</v>
      </c>
      <c r="P66" s="177">
        <v>2927283.3660019063</v>
      </c>
      <c r="Q66" s="178">
        <v>319466.9978828106</v>
      </c>
      <c r="R66" s="179">
        <v>3246750.3638847168</v>
      </c>
      <c r="S66" s="79"/>
      <c r="T66" s="83">
        <v>2114418.0181996552</v>
      </c>
      <c r="U66" s="87">
        <v>11.496838277879515</v>
      </c>
      <c r="V66" s="84">
        <v>303055.11103565845</v>
      </c>
      <c r="W66" s="87">
        <v>13.132344370397298</v>
      </c>
      <c r="X66" s="84">
        <v>2417473.1292353137</v>
      </c>
      <c r="Y66" s="88">
        <v>11.679178362410328</v>
      </c>
      <c r="Z66" s="86">
        <v>1161974.0243643438</v>
      </c>
      <c r="AA66" s="87">
        <v>1.446862745893525</v>
      </c>
      <c r="AB66" s="84">
        <v>439228.63949942274</v>
      </c>
      <c r="AC66" s="87">
        <v>1.8739622394753195</v>
      </c>
      <c r="AD66" s="84">
        <v>1601202.6638637665</v>
      </c>
      <c r="AE66" s="88">
        <v>1.5433516698703467</v>
      </c>
      <c r="AF66" s="177">
        <v>3276392.0425639991</v>
      </c>
      <c r="AG66" s="178">
        <v>742283.75053508114</v>
      </c>
      <c r="AH66" s="179">
        <v>4018675.7930990802</v>
      </c>
      <c r="AI66" s="81"/>
      <c r="AJ66" s="83">
        <v>645436.90761125577</v>
      </c>
      <c r="AK66" s="87">
        <v>10.695781052469231</v>
      </c>
      <c r="AL66" s="84">
        <v>100353.59975817209</v>
      </c>
      <c r="AM66" s="87">
        <v>11.558811305940116</v>
      </c>
      <c r="AN66" s="84">
        <v>745790.50736942783</v>
      </c>
      <c r="AO66" s="88">
        <v>10.804330296397465</v>
      </c>
      <c r="AP66" s="86">
        <v>130057.51174764035</v>
      </c>
      <c r="AQ66" s="87">
        <v>1.2166050377695492</v>
      </c>
      <c r="AR66" s="84">
        <v>205154.25900375177</v>
      </c>
      <c r="AS66" s="87">
        <v>2.1971475587562974</v>
      </c>
      <c r="AT66" s="84">
        <v>335211.77075139212</v>
      </c>
      <c r="AU66" s="88">
        <v>1.6737574372806996</v>
      </c>
      <c r="AV66" s="177">
        <v>775494.41935889609</v>
      </c>
      <c r="AW66" s="178">
        <v>305507.85876192385</v>
      </c>
      <c r="AX66" s="179">
        <v>1081002.2781208199</v>
      </c>
      <c r="AY66" s="81"/>
      <c r="AZ66" s="83">
        <v>549215.86128399044</v>
      </c>
      <c r="BA66" s="87">
        <v>5.1491239737112604</v>
      </c>
      <c r="BB66" s="84">
        <v>72067.118716009514</v>
      </c>
      <c r="BC66" s="87">
        <v>4.8869002994513808</v>
      </c>
      <c r="BD66" s="84">
        <v>621282.98</v>
      </c>
      <c r="BE66" s="88">
        <v>5.1172728545659707</v>
      </c>
      <c r="BF66" s="86">
        <v>435854.18134151347</v>
      </c>
      <c r="BG66" s="87">
        <v>0.87630898485350783</v>
      </c>
      <c r="BH66" s="84">
        <v>292326.81865848659</v>
      </c>
      <c r="BI66" s="87">
        <v>1.6262785318577073</v>
      </c>
      <c r="BJ66" s="84">
        <v>728181</v>
      </c>
      <c r="BK66" s="88">
        <v>1.0753979681802674</v>
      </c>
      <c r="BL66" s="177">
        <v>985070.04262550385</v>
      </c>
      <c r="BM66" s="178">
        <v>364393.93737449613</v>
      </c>
      <c r="BN66" s="179">
        <v>1349463.98</v>
      </c>
      <c r="BO66" s="81"/>
      <c r="BP66" s="83">
        <v>214173.45999999996</v>
      </c>
      <c r="BQ66" s="87">
        <v>2.9126169202942891</v>
      </c>
      <c r="BR66" s="84">
        <v>21942.509999999995</v>
      </c>
      <c r="BS66" s="87">
        <v>2.2840126990735916</v>
      </c>
      <c r="BT66" s="84">
        <v>236115.96999999997</v>
      </c>
      <c r="BU66" s="88">
        <v>2.8399803945152753</v>
      </c>
      <c r="BV66" s="86">
        <v>114959.55999999991</v>
      </c>
      <c r="BW66" s="87">
        <v>0.53225714748709363</v>
      </c>
      <c r="BX66" s="84">
        <v>128071.28999999998</v>
      </c>
      <c r="BY66" s="87">
        <v>1.2167484347834345</v>
      </c>
      <c r="BZ66" s="84">
        <v>243030.84999999989</v>
      </c>
      <c r="CA66" s="88">
        <v>0.7565351043761398</v>
      </c>
      <c r="CB66" s="177">
        <v>329133.0199999999</v>
      </c>
      <c r="CC66" s="178">
        <v>150013.79999999999</v>
      </c>
      <c r="CD66" s="179">
        <v>479146.81999999989</v>
      </c>
      <c r="CE66" s="81"/>
      <c r="CF66" s="83">
        <v>0</v>
      </c>
      <c r="CG66" s="87">
        <v>0</v>
      </c>
      <c r="CH66" s="84">
        <v>0</v>
      </c>
      <c r="CI66" s="87">
        <v>0</v>
      </c>
      <c r="CJ66" s="84">
        <v>0</v>
      </c>
      <c r="CK66" s="88">
        <v>0</v>
      </c>
      <c r="CL66" s="86">
        <v>0</v>
      </c>
      <c r="CM66" s="87">
        <v>0</v>
      </c>
      <c r="CN66" s="84">
        <v>0</v>
      </c>
      <c r="CO66" s="87">
        <v>0</v>
      </c>
      <c r="CP66" s="84">
        <v>0</v>
      </c>
      <c r="CQ66" s="88">
        <v>0</v>
      </c>
      <c r="CR66" s="177">
        <v>0</v>
      </c>
      <c r="CS66" s="178">
        <v>0</v>
      </c>
      <c r="CT66" s="179">
        <v>0</v>
      </c>
      <c r="CU66" s="81"/>
      <c r="CV66" s="86">
        <v>6450451.2903270563</v>
      </c>
      <c r="CW66" s="87">
        <v>9.9914672493743097</v>
      </c>
      <c r="CX66" s="87">
        <v>816810.31832240184</v>
      </c>
      <c r="CY66" s="87">
        <v>9.4905109836916068</v>
      </c>
      <c r="CZ66" s="84">
        <v>7267261.6086494578</v>
      </c>
      <c r="DA66" s="88">
        <v>9.9325393537582354</v>
      </c>
      <c r="DB66" s="86">
        <v>1842921.6002232486</v>
      </c>
      <c r="DC66" s="87">
        <v>0.79544209134776356</v>
      </c>
      <c r="DD66" s="84">
        <v>1064856.0262319099</v>
      </c>
      <c r="DE66" s="87">
        <v>1.1258834106212225</v>
      </c>
      <c r="DF66" s="84">
        <v>2907777.6264551585</v>
      </c>
      <c r="DG66" s="88">
        <v>0.8912324058418678</v>
      </c>
      <c r="DH66" s="224"/>
      <c r="DI66" s="237" t="s">
        <v>67</v>
      </c>
      <c r="DJ66" s="86">
        <v>7267261.6086494578</v>
      </c>
      <c r="DK66" s="84">
        <v>2907777.6264551585</v>
      </c>
      <c r="DL66" s="85">
        <v>10175039.235104617</v>
      </c>
      <c r="DM66"/>
    </row>
    <row r="67" spans="1:119" s="100" customFormat="1" ht="15.6">
      <c r="A67" s="73">
        <v>53</v>
      </c>
      <c r="B67" s="73" t="s">
        <v>68</v>
      </c>
      <c r="C67" s="82"/>
      <c r="D67" s="83">
        <v>151429.1764985311</v>
      </c>
      <c r="E67" s="87">
        <v>1.5654345104414327</v>
      </c>
      <c r="F67" s="84">
        <v>16522.666014911847</v>
      </c>
      <c r="G67" s="87">
        <v>1.2115167924117793</v>
      </c>
      <c r="H67" s="84">
        <v>167951.84251344294</v>
      </c>
      <c r="I67" s="88">
        <v>1.521702643932219</v>
      </c>
      <c r="J67" s="86">
        <v>9377.6739287437267</v>
      </c>
      <c r="K67" s="87">
        <v>4.0455709547170746E-2</v>
      </c>
      <c r="L67" s="84">
        <v>9217.4901608562741</v>
      </c>
      <c r="M67" s="87">
        <v>5.0688998046986837E-2</v>
      </c>
      <c r="N67" s="84">
        <v>18595.164089600003</v>
      </c>
      <c r="O67" s="88">
        <v>4.4954403146659584E-2</v>
      </c>
      <c r="P67" s="177">
        <v>160806.85042727483</v>
      </c>
      <c r="Q67" s="178">
        <v>25740.156175768119</v>
      </c>
      <c r="R67" s="179">
        <v>186547.00660304294</v>
      </c>
      <c r="S67" s="79"/>
      <c r="T67" s="83">
        <v>2290662.3122069715</v>
      </c>
      <c r="U67" s="87">
        <v>12.455140812269777</v>
      </c>
      <c r="V67" s="84">
        <v>353122.72688018793</v>
      </c>
      <c r="W67" s="87">
        <v>15.301933825028726</v>
      </c>
      <c r="X67" s="84">
        <v>2643785.0390871596</v>
      </c>
      <c r="Y67" s="88">
        <v>12.772525431601331</v>
      </c>
      <c r="Z67" s="86">
        <v>1604727.8320968028</v>
      </c>
      <c r="AA67" s="87">
        <v>1.9981693814794976</v>
      </c>
      <c r="AB67" s="84">
        <v>603176.64547133225</v>
      </c>
      <c r="AC67" s="87">
        <v>2.5734438870718357</v>
      </c>
      <c r="AD67" s="84">
        <v>2207904.4775681351</v>
      </c>
      <c r="AE67" s="88">
        <v>2.1281335206790035</v>
      </c>
      <c r="AF67" s="177">
        <v>3895390.1443037745</v>
      </c>
      <c r="AG67" s="178">
        <v>956299.37235152023</v>
      </c>
      <c r="AH67" s="179">
        <v>4851689.5166552942</v>
      </c>
      <c r="AI67" s="81"/>
      <c r="AJ67" s="83">
        <v>83901.582566640791</v>
      </c>
      <c r="AK67" s="87">
        <v>1.3903651100611616</v>
      </c>
      <c r="AL67" s="84">
        <v>13045.157065980997</v>
      </c>
      <c r="AM67" s="87">
        <v>1.5025520693366732</v>
      </c>
      <c r="AN67" s="84">
        <v>96946.739632621786</v>
      </c>
      <c r="AO67" s="88">
        <v>1.40447563464473</v>
      </c>
      <c r="AP67" s="86">
        <v>43627.470079567815</v>
      </c>
      <c r="AQ67" s="87">
        <v>0.40810714560595512</v>
      </c>
      <c r="AR67" s="84">
        <v>68818.487883645634</v>
      </c>
      <c r="AS67" s="87">
        <v>0.73702770483593361</v>
      </c>
      <c r="AT67" s="84">
        <v>112445.95796321344</v>
      </c>
      <c r="AU67" s="88">
        <v>0.56145778536119562</v>
      </c>
      <c r="AV67" s="177">
        <v>127529.05264620861</v>
      </c>
      <c r="AW67" s="178">
        <v>81863.644949626629</v>
      </c>
      <c r="AX67" s="179">
        <v>209392.69759583526</v>
      </c>
      <c r="AY67" s="81"/>
      <c r="AZ67" s="83">
        <v>648694.28166311921</v>
      </c>
      <c r="BA67" s="87">
        <v>6.0817749682466031</v>
      </c>
      <c r="BB67" s="84">
        <v>85120.498336880904</v>
      </c>
      <c r="BC67" s="87">
        <v>5.7720552205113513</v>
      </c>
      <c r="BD67" s="84">
        <v>733814.78000000014</v>
      </c>
      <c r="BE67" s="88">
        <v>6.0441547167013994</v>
      </c>
      <c r="BF67" s="86">
        <v>591371.99257301842</v>
      </c>
      <c r="BG67" s="87">
        <v>1.1889861624991573</v>
      </c>
      <c r="BH67" s="84">
        <v>396632.40742698155</v>
      </c>
      <c r="BI67" s="87">
        <v>2.2065535149927764</v>
      </c>
      <c r="BJ67" s="84">
        <v>988004.39999999991</v>
      </c>
      <c r="BK67" s="88">
        <v>1.4591123969358775</v>
      </c>
      <c r="BL67" s="177">
        <v>1240066.2742361375</v>
      </c>
      <c r="BM67" s="178">
        <v>481752.90576386242</v>
      </c>
      <c r="BN67" s="179">
        <v>1721819.18</v>
      </c>
      <c r="BO67" s="81"/>
      <c r="BP67" s="83">
        <v>246410.35000000003</v>
      </c>
      <c r="BQ67" s="87">
        <v>3.351017230359159</v>
      </c>
      <c r="BR67" s="84">
        <v>30978.69</v>
      </c>
      <c r="BS67" s="87">
        <v>3.224595607369626</v>
      </c>
      <c r="BT67" s="84">
        <v>277389.04000000004</v>
      </c>
      <c r="BU67" s="88">
        <v>3.3364089487611261</v>
      </c>
      <c r="BV67" s="86">
        <v>166846.34999999998</v>
      </c>
      <c r="BW67" s="87">
        <v>0.77249045072574474</v>
      </c>
      <c r="BX67" s="84">
        <v>176451.84000000003</v>
      </c>
      <c r="BY67" s="87">
        <v>1.6763905488471078</v>
      </c>
      <c r="BZ67" s="84">
        <v>343298.19</v>
      </c>
      <c r="CA67" s="88">
        <v>1.0686591105770726</v>
      </c>
      <c r="CB67" s="177">
        <v>413256.7</v>
      </c>
      <c r="CC67" s="178">
        <v>207430.53000000003</v>
      </c>
      <c r="CD67" s="179">
        <v>620687.23</v>
      </c>
      <c r="CE67" s="81"/>
      <c r="CF67" s="83">
        <v>0</v>
      </c>
      <c r="CG67" s="87">
        <v>0</v>
      </c>
      <c r="CH67" s="84">
        <v>0</v>
      </c>
      <c r="CI67" s="87">
        <v>0</v>
      </c>
      <c r="CJ67" s="84">
        <v>0</v>
      </c>
      <c r="CK67" s="88">
        <v>0</v>
      </c>
      <c r="CL67" s="86">
        <v>0</v>
      </c>
      <c r="CM67" s="87">
        <v>0</v>
      </c>
      <c r="CN67" s="84">
        <v>0</v>
      </c>
      <c r="CO67" s="87">
        <v>0</v>
      </c>
      <c r="CP67" s="84">
        <v>0</v>
      </c>
      <c r="CQ67" s="88">
        <v>0</v>
      </c>
      <c r="CR67" s="177">
        <v>0</v>
      </c>
      <c r="CS67" s="178">
        <v>0</v>
      </c>
      <c r="CT67" s="179">
        <v>0</v>
      </c>
      <c r="CU67" s="81"/>
      <c r="CV67" s="86">
        <v>3421097.7029352626</v>
      </c>
      <c r="CW67" s="87">
        <v>5.2991308851592365</v>
      </c>
      <c r="CX67" s="87">
        <v>498789.73829796171</v>
      </c>
      <c r="CY67" s="87">
        <v>5.7954330199842179</v>
      </c>
      <c r="CZ67" s="84">
        <v>3919887.4412332242</v>
      </c>
      <c r="DA67" s="88">
        <v>5.3575113115526349</v>
      </c>
      <c r="DB67" s="86">
        <v>2415951.3186781327</v>
      </c>
      <c r="DC67" s="87">
        <v>1.0427732624604993</v>
      </c>
      <c r="DD67" s="84">
        <v>1254296.8709428157</v>
      </c>
      <c r="DE67" s="87">
        <v>1.3261811965189276</v>
      </c>
      <c r="DF67" s="84">
        <v>3670248.1896209484</v>
      </c>
      <c r="DG67" s="88">
        <v>1.1249292567328588</v>
      </c>
      <c r="DH67" s="224"/>
      <c r="DI67" s="237" t="s">
        <v>68</v>
      </c>
      <c r="DJ67" s="86">
        <v>3919887.4412332242</v>
      </c>
      <c r="DK67" s="84">
        <v>3670248.1896209484</v>
      </c>
      <c r="DL67" s="85">
        <v>7590135.6308541726</v>
      </c>
      <c r="DM67"/>
    </row>
    <row r="68" spans="1:119" s="100" customFormat="1" ht="15.6">
      <c r="A68" s="73">
        <v>54</v>
      </c>
      <c r="B68" s="73" t="s">
        <v>69</v>
      </c>
      <c r="C68" s="82"/>
      <c r="D68" s="83">
        <v>528394.33501488296</v>
      </c>
      <c r="E68" s="87">
        <v>5.462399956735374</v>
      </c>
      <c r="F68" s="84">
        <v>57653.903451736987</v>
      </c>
      <c r="G68" s="87">
        <v>4.2274456263188878</v>
      </c>
      <c r="H68" s="84">
        <v>586048.23846661998</v>
      </c>
      <c r="I68" s="88">
        <v>5.3098027422658127</v>
      </c>
      <c r="J68" s="86">
        <v>98272.775249308805</v>
      </c>
      <c r="K68" s="87">
        <v>0.42395319799875242</v>
      </c>
      <c r="L68" s="84">
        <v>96594.138996885828</v>
      </c>
      <c r="M68" s="87">
        <v>0.53119233517127773</v>
      </c>
      <c r="N68" s="84">
        <v>194866.91424619465</v>
      </c>
      <c r="O68" s="88">
        <v>0.47109698955915008</v>
      </c>
      <c r="P68" s="177">
        <v>626667.11026419175</v>
      </c>
      <c r="Q68" s="178">
        <v>154248.04244862281</v>
      </c>
      <c r="R68" s="179">
        <v>780915.15271281451</v>
      </c>
      <c r="S68" s="79"/>
      <c r="T68" s="83">
        <v>1820519.2534347181</v>
      </c>
      <c r="U68" s="87">
        <v>9.8988067914433344</v>
      </c>
      <c r="V68" s="84">
        <v>212135.02411966005</v>
      </c>
      <c r="W68" s="87">
        <v>9.1924870702283688</v>
      </c>
      <c r="X68" s="84">
        <v>2032654.2775543781</v>
      </c>
      <c r="Y68" s="88">
        <v>9.8200602809525979</v>
      </c>
      <c r="Z68" s="86">
        <v>639602.11575218884</v>
      </c>
      <c r="AA68" s="87">
        <v>0.79641752231317553</v>
      </c>
      <c r="AB68" s="84">
        <v>173322.2972444476</v>
      </c>
      <c r="AC68" s="87">
        <v>0.73947691722784137</v>
      </c>
      <c r="AD68" s="84">
        <v>812924.41299663647</v>
      </c>
      <c r="AE68" s="88">
        <v>0.78355368660782876</v>
      </c>
      <c r="AF68" s="177">
        <v>2460121.3691869071</v>
      </c>
      <c r="AG68" s="178">
        <v>385457.32136410766</v>
      </c>
      <c r="AH68" s="179">
        <v>2845578.6905510146</v>
      </c>
      <c r="AI68" s="81"/>
      <c r="AJ68" s="83">
        <v>116365.0308384181</v>
      </c>
      <c r="AK68" s="87">
        <v>1.9283292872386792</v>
      </c>
      <c r="AL68" s="84">
        <v>18092.627788864167</v>
      </c>
      <c r="AM68" s="87">
        <v>2.0839239563308185</v>
      </c>
      <c r="AN68" s="84">
        <v>134457.65862728228</v>
      </c>
      <c r="AO68" s="88">
        <v>1.9478994976933994</v>
      </c>
      <c r="AP68" s="86">
        <v>48888.777419306985</v>
      </c>
      <c r="AQ68" s="87">
        <v>0.45732331873404602</v>
      </c>
      <c r="AR68" s="84">
        <v>77117.736378954272</v>
      </c>
      <c r="AS68" s="87">
        <v>0.82591044926214507</v>
      </c>
      <c r="AT68" s="84">
        <v>126006.51379826127</v>
      </c>
      <c r="AU68" s="88">
        <v>0.62916746372867938</v>
      </c>
      <c r="AV68" s="177">
        <v>165253.80825772509</v>
      </c>
      <c r="AW68" s="178">
        <v>95210.364167818436</v>
      </c>
      <c r="AX68" s="179">
        <v>260464.17242554354</v>
      </c>
      <c r="AY68" s="81"/>
      <c r="AZ68" s="83">
        <v>557064.92167888582</v>
      </c>
      <c r="BA68" s="87">
        <v>5.2227121343954339</v>
      </c>
      <c r="BB68" s="84">
        <v>73097.058321114178</v>
      </c>
      <c r="BC68" s="87">
        <v>4.9567409182283972</v>
      </c>
      <c r="BD68" s="84">
        <v>630161.98</v>
      </c>
      <c r="BE68" s="88">
        <v>5.1904058183495456</v>
      </c>
      <c r="BF68" s="86">
        <v>459713.24149099342</v>
      </c>
      <c r="BG68" s="87">
        <v>0.92427894745613148</v>
      </c>
      <c r="BH68" s="84">
        <v>308329.05850900669</v>
      </c>
      <c r="BI68" s="87">
        <v>1.7153025196326421</v>
      </c>
      <c r="BJ68" s="84">
        <v>768042.3</v>
      </c>
      <c r="BK68" s="88">
        <v>1.1342662454753687</v>
      </c>
      <c r="BL68" s="177">
        <v>1016778.1631698792</v>
      </c>
      <c r="BM68" s="178">
        <v>381426.11683012085</v>
      </c>
      <c r="BN68" s="179">
        <v>1398204.28</v>
      </c>
      <c r="BO68" s="81"/>
      <c r="BP68" s="83">
        <v>83165.75999999998</v>
      </c>
      <c r="BQ68" s="87">
        <v>1.1309991432418096</v>
      </c>
      <c r="BR68" s="84">
        <v>8479.6500000000015</v>
      </c>
      <c r="BS68" s="87">
        <v>0.88265327365462698</v>
      </c>
      <c r="BT68" s="84">
        <v>91645.409999999974</v>
      </c>
      <c r="BU68" s="88">
        <v>1.1023022612460907</v>
      </c>
      <c r="BV68" s="86">
        <v>43517.59</v>
      </c>
      <c r="BW68" s="87">
        <v>0.20148431604046577</v>
      </c>
      <c r="BX68" s="84">
        <v>49833.119999999966</v>
      </c>
      <c r="BY68" s="87">
        <v>0.47344233637667771</v>
      </c>
      <c r="BZ68" s="84">
        <v>93350.709999999963</v>
      </c>
      <c r="CA68" s="88">
        <v>0.29059310426407492</v>
      </c>
      <c r="CB68" s="177">
        <v>126683.34999999998</v>
      </c>
      <c r="CC68" s="178">
        <v>58312.769999999968</v>
      </c>
      <c r="CD68" s="179">
        <v>184996.11999999994</v>
      </c>
      <c r="CE68" s="81"/>
      <c r="CF68" s="83">
        <v>0</v>
      </c>
      <c r="CG68" s="87">
        <v>0</v>
      </c>
      <c r="CH68" s="84">
        <v>0</v>
      </c>
      <c r="CI68" s="87">
        <v>0</v>
      </c>
      <c r="CJ68" s="84">
        <v>0</v>
      </c>
      <c r="CK68" s="88">
        <v>0</v>
      </c>
      <c r="CL68" s="86">
        <v>0</v>
      </c>
      <c r="CM68" s="87">
        <v>0</v>
      </c>
      <c r="CN68" s="84">
        <v>0</v>
      </c>
      <c r="CO68" s="87">
        <v>0</v>
      </c>
      <c r="CP68" s="84">
        <v>0</v>
      </c>
      <c r="CQ68" s="88">
        <v>0</v>
      </c>
      <c r="CR68" s="177">
        <v>0</v>
      </c>
      <c r="CS68" s="178">
        <v>0</v>
      </c>
      <c r="CT68" s="179">
        <v>0</v>
      </c>
      <c r="CU68" s="81"/>
      <c r="CV68" s="86">
        <v>3105509.300966905</v>
      </c>
      <c r="CW68" s="87">
        <v>4.8102982375462444</v>
      </c>
      <c r="CX68" s="87">
        <v>369458.26368137542</v>
      </c>
      <c r="CY68" s="87">
        <v>4.2927318997208586</v>
      </c>
      <c r="CZ68" s="84">
        <v>3474967.5646482804</v>
      </c>
      <c r="DA68" s="88">
        <v>4.7494164855469885</v>
      </c>
      <c r="DB68" s="86">
        <v>1289994.4999117982</v>
      </c>
      <c r="DC68" s="87">
        <v>0.55678761522609044</v>
      </c>
      <c r="DD68" s="84">
        <v>705196.35112929437</v>
      </c>
      <c r="DE68" s="87">
        <v>0.74561147555000695</v>
      </c>
      <c r="DF68" s="84">
        <v>1995190.8510410925</v>
      </c>
      <c r="DG68" s="88">
        <v>0.61152501006577864</v>
      </c>
      <c r="DH68" s="224"/>
      <c r="DI68" s="237" t="s">
        <v>69</v>
      </c>
      <c r="DJ68" s="86">
        <v>3474967.5646482804</v>
      </c>
      <c r="DK68" s="84">
        <v>1995190.8510410925</v>
      </c>
      <c r="DL68" s="85">
        <v>5470158.4156893734</v>
      </c>
      <c r="DM68"/>
    </row>
    <row r="69" spans="1:119" s="100" customFormat="1" ht="15.6">
      <c r="A69" s="73">
        <v>55</v>
      </c>
      <c r="B69" s="73" t="s">
        <v>70</v>
      </c>
      <c r="C69" s="82"/>
      <c r="D69" s="83">
        <v>4885.4832800106005</v>
      </c>
      <c r="E69" s="87">
        <v>5.0504825447475012E-2</v>
      </c>
      <c r="F69" s="84">
        <v>533.06245482906797</v>
      </c>
      <c r="G69" s="87">
        <v>3.9086556300708897E-2</v>
      </c>
      <c r="H69" s="84">
        <v>5418.5457348396685</v>
      </c>
      <c r="I69" s="88">
        <v>4.9093926256350569E-2</v>
      </c>
      <c r="J69" s="86">
        <v>19099.938326635769</v>
      </c>
      <c r="K69" s="87">
        <v>8.2397997966513384E-2</v>
      </c>
      <c r="L69" s="84">
        <v>18773.684704380816</v>
      </c>
      <c r="M69" s="87">
        <v>0.10324060570808394</v>
      </c>
      <c r="N69" s="84">
        <v>37873.623031016585</v>
      </c>
      <c r="O69" s="88">
        <v>9.1560693423144449E-2</v>
      </c>
      <c r="P69" s="177">
        <v>23985.42160664637</v>
      </c>
      <c r="Q69" s="178">
        <v>19306.747159209885</v>
      </c>
      <c r="R69" s="179">
        <v>43292.168765856259</v>
      </c>
      <c r="S69" s="79"/>
      <c r="T69" s="83">
        <v>2000780.2456559045</v>
      </c>
      <c r="U69" s="87">
        <v>10.878949534050907</v>
      </c>
      <c r="V69" s="84">
        <v>219286.57317094415</v>
      </c>
      <c r="W69" s="87">
        <v>9.502386496119259</v>
      </c>
      <c r="X69" s="84">
        <v>2220066.8188268486</v>
      </c>
      <c r="Y69" s="88">
        <v>10.725478616487989</v>
      </c>
      <c r="Z69" s="86">
        <v>1042829.7210925168</v>
      </c>
      <c r="AA69" s="87">
        <v>1.2985070596433528</v>
      </c>
      <c r="AB69" s="84">
        <v>308064.83359299222</v>
      </c>
      <c r="AC69" s="87">
        <v>1.3143538775646573</v>
      </c>
      <c r="AD69" s="84">
        <v>1350894.5546855091</v>
      </c>
      <c r="AE69" s="88">
        <v>1.3020871210404297</v>
      </c>
      <c r="AF69" s="177">
        <v>3043609.9667484211</v>
      </c>
      <c r="AG69" s="178">
        <v>527351.40676393639</v>
      </c>
      <c r="AH69" s="179">
        <v>3570961.3735123575</v>
      </c>
      <c r="AI69" s="81"/>
      <c r="AJ69" s="83">
        <v>44170.919692407435</v>
      </c>
      <c r="AK69" s="87">
        <v>0.73197314926518242</v>
      </c>
      <c r="AL69" s="84">
        <v>6867.7677763540942</v>
      </c>
      <c r="AM69" s="87">
        <v>0.79103521957545431</v>
      </c>
      <c r="AN69" s="84">
        <v>51038.687468761527</v>
      </c>
      <c r="AO69" s="88">
        <v>0.73940179159983088</v>
      </c>
      <c r="AP69" s="86">
        <v>14107.168267392675</v>
      </c>
      <c r="AQ69" s="87">
        <v>0.13196355790717362</v>
      </c>
      <c r="AR69" s="84">
        <v>22252.814263845808</v>
      </c>
      <c r="AS69" s="87">
        <v>0.23832172323740061</v>
      </c>
      <c r="AT69" s="84">
        <v>36359.982531238486</v>
      </c>
      <c r="AU69" s="88">
        <v>0.18155028101979021</v>
      </c>
      <c r="AV69" s="177">
        <v>58278.087959800112</v>
      </c>
      <c r="AW69" s="178">
        <v>29120.582040199901</v>
      </c>
      <c r="AX69" s="179">
        <v>87398.670000000013</v>
      </c>
      <c r="AY69" s="81"/>
      <c r="AZ69" s="83">
        <v>608300.37723878364</v>
      </c>
      <c r="BA69" s="87">
        <v>5.7030655457312225</v>
      </c>
      <c r="BB69" s="84">
        <v>79820.082761216268</v>
      </c>
      <c r="BC69" s="87">
        <v>5.4126319089452952</v>
      </c>
      <c r="BD69" s="84">
        <v>688120.46</v>
      </c>
      <c r="BE69" s="88">
        <v>5.6677878905188246</v>
      </c>
      <c r="BF69" s="86">
        <v>198610.50137346718</v>
      </c>
      <c r="BG69" s="87">
        <v>0.3993174191977224</v>
      </c>
      <c r="BH69" s="84">
        <v>133207.79862653284</v>
      </c>
      <c r="BI69" s="87">
        <v>0.74106434769311513</v>
      </c>
      <c r="BJ69" s="84">
        <v>331818.30000000005</v>
      </c>
      <c r="BK69" s="88">
        <v>0.49003850090160345</v>
      </c>
      <c r="BL69" s="177">
        <v>806910.87861225079</v>
      </c>
      <c r="BM69" s="178">
        <v>213027.8813877491</v>
      </c>
      <c r="BN69" s="179">
        <v>1019938.7599999999</v>
      </c>
      <c r="BO69" s="81"/>
      <c r="BP69" s="83">
        <v>210416.55000000002</v>
      </c>
      <c r="BQ69" s="87">
        <v>2.8615254375586474</v>
      </c>
      <c r="BR69" s="84">
        <v>22028.339999999997</v>
      </c>
      <c r="BS69" s="87">
        <v>2.2929468096179866</v>
      </c>
      <c r="BT69" s="84">
        <v>232444.89</v>
      </c>
      <c r="BU69" s="88">
        <v>2.7958249939860478</v>
      </c>
      <c r="BV69" s="86">
        <v>107527.88</v>
      </c>
      <c r="BW69" s="87">
        <v>0.49784883209482145</v>
      </c>
      <c r="BX69" s="84">
        <v>120300.06</v>
      </c>
      <c r="BY69" s="87">
        <v>1.1429174306696941</v>
      </c>
      <c r="BZ69" s="84">
        <v>227827.94</v>
      </c>
      <c r="CA69" s="88">
        <v>0.70920969238144449</v>
      </c>
      <c r="CB69" s="177">
        <v>317944.43000000005</v>
      </c>
      <c r="CC69" s="178">
        <v>142328.4</v>
      </c>
      <c r="CD69" s="179">
        <v>460272.83000000007</v>
      </c>
      <c r="CE69" s="81"/>
      <c r="CF69" s="83">
        <v>0</v>
      </c>
      <c r="CG69" s="87">
        <v>0</v>
      </c>
      <c r="CH69" s="84">
        <v>0</v>
      </c>
      <c r="CI69" s="87">
        <v>0</v>
      </c>
      <c r="CJ69" s="84">
        <v>0</v>
      </c>
      <c r="CK69" s="88">
        <v>0</v>
      </c>
      <c r="CL69" s="86">
        <v>0</v>
      </c>
      <c r="CM69" s="87">
        <v>0</v>
      </c>
      <c r="CN69" s="84">
        <v>0</v>
      </c>
      <c r="CO69" s="87">
        <v>0</v>
      </c>
      <c r="CP69" s="84">
        <v>0</v>
      </c>
      <c r="CQ69" s="88">
        <v>0</v>
      </c>
      <c r="CR69" s="177">
        <v>0</v>
      </c>
      <c r="CS69" s="178">
        <v>0</v>
      </c>
      <c r="CT69" s="179">
        <v>0</v>
      </c>
      <c r="CU69" s="81"/>
      <c r="CV69" s="86">
        <v>2868553.5758671057</v>
      </c>
      <c r="CW69" s="87">
        <v>4.4432641711954624</v>
      </c>
      <c r="CX69" s="87">
        <v>328535.82616334362</v>
      </c>
      <c r="CY69" s="87">
        <v>3.8172545042565429</v>
      </c>
      <c r="CZ69" s="84">
        <v>3197089.4020304494</v>
      </c>
      <c r="DA69" s="88">
        <v>4.3696261416206514</v>
      </c>
      <c r="DB69" s="86">
        <v>1382175.2090600128</v>
      </c>
      <c r="DC69" s="87">
        <v>0.59657466642669144</v>
      </c>
      <c r="DD69" s="84">
        <v>602599.19118775171</v>
      </c>
      <c r="DE69" s="87">
        <v>0.6371344255925715</v>
      </c>
      <c r="DF69" s="84">
        <v>1984774.4002477645</v>
      </c>
      <c r="DG69" s="88">
        <v>0.60833237304415444</v>
      </c>
      <c r="DH69" s="224"/>
      <c r="DI69" s="237" t="s">
        <v>70</v>
      </c>
      <c r="DJ69" s="86">
        <v>3197089.4020304494</v>
      </c>
      <c r="DK69" s="84">
        <v>1984774.4002477645</v>
      </c>
      <c r="DL69" s="85">
        <v>5181863.8022782141</v>
      </c>
      <c r="DM69"/>
    </row>
    <row r="70" spans="1:119" s="100" customFormat="1" ht="15.6">
      <c r="A70" s="73">
        <v>56</v>
      </c>
      <c r="B70" s="73" t="s">
        <v>71</v>
      </c>
      <c r="C70" s="82"/>
      <c r="D70" s="83">
        <v>0</v>
      </c>
      <c r="E70" s="87">
        <v>0</v>
      </c>
      <c r="F70" s="84">
        <v>0</v>
      </c>
      <c r="G70" s="87">
        <v>0</v>
      </c>
      <c r="H70" s="84">
        <v>0</v>
      </c>
      <c r="I70" s="88">
        <v>0</v>
      </c>
      <c r="J70" s="86">
        <v>0</v>
      </c>
      <c r="K70" s="87">
        <v>0</v>
      </c>
      <c r="L70" s="84">
        <v>0</v>
      </c>
      <c r="M70" s="87">
        <v>0</v>
      </c>
      <c r="N70" s="84">
        <v>0</v>
      </c>
      <c r="O70" s="88">
        <v>0</v>
      </c>
      <c r="P70" s="177">
        <v>0</v>
      </c>
      <c r="Q70" s="178">
        <v>0</v>
      </c>
      <c r="R70" s="179">
        <v>0</v>
      </c>
      <c r="S70" s="79"/>
      <c r="T70" s="83">
        <v>0</v>
      </c>
      <c r="U70" s="87">
        <v>0</v>
      </c>
      <c r="V70" s="84">
        <v>0</v>
      </c>
      <c r="W70" s="87">
        <v>0</v>
      </c>
      <c r="X70" s="84">
        <v>0</v>
      </c>
      <c r="Y70" s="88">
        <v>0</v>
      </c>
      <c r="Z70" s="86">
        <v>0</v>
      </c>
      <c r="AA70" s="87">
        <v>0</v>
      </c>
      <c r="AB70" s="84">
        <v>0</v>
      </c>
      <c r="AC70" s="87">
        <v>0</v>
      </c>
      <c r="AD70" s="84">
        <v>0</v>
      </c>
      <c r="AE70" s="88">
        <v>0</v>
      </c>
      <c r="AF70" s="177">
        <v>0</v>
      </c>
      <c r="AG70" s="178">
        <v>0</v>
      </c>
      <c r="AH70" s="179">
        <v>0</v>
      </c>
      <c r="AI70" s="81"/>
      <c r="AJ70" s="83">
        <v>0</v>
      </c>
      <c r="AK70" s="87">
        <v>0</v>
      </c>
      <c r="AL70" s="84">
        <v>0</v>
      </c>
      <c r="AM70" s="87">
        <v>0</v>
      </c>
      <c r="AN70" s="84">
        <v>0</v>
      </c>
      <c r="AO70" s="88">
        <v>0</v>
      </c>
      <c r="AP70" s="86">
        <v>0</v>
      </c>
      <c r="AQ70" s="87">
        <v>0</v>
      </c>
      <c r="AR70" s="84">
        <v>0</v>
      </c>
      <c r="AS70" s="87">
        <v>0</v>
      </c>
      <c r="AT70" s="84">
        <v>0</v>
      </c>
      <c r="AU70" s="88">
        <v>0</v>
      </c>
      <c r="AV70" s="177">
        <v>0</v>
      </c>
      <c r="AW70" s="178">
        <v>0</v>
      </c>
      <c r="AX70" s="179">
        <v>0</v>
      </c>
      <c r="AY70" s="81"/>
      <c r="AZ70" s="83">
        <v>0</v>
      </c>
      <c r="BA70" s="87">
        <v>0</v>
      </c>
      <c r="BB70" s="84">
        <v>0</v>
      </c>
      <c r="BC70" s="87">
        <v>0</v>
      </c>
      <c r="BD70" s="84">
        <v>0</v>
      </c>
      <c r="BE70" s="88">
        <v>0</v>
      </c>
      <c r="BF70" s="86">
        <v>0</v>
      </c>
      <c r="BG70" s="87">
        <v>0</v>
      </c>
      <c r="BH70" s="84">
        <v>0</v>
      </c>
      <c r="BI70" s="87">
        <v>0</v>
      </c>
      <c r="BJ70" s="84">
        <v>0</v>
      </c>
      <c r="BK70" s="88">
        <v>0</v>
      </c>
      <c r="BL70" s="177">
        <v>0</v>
      </c>
      <c r="BM70" s="178">
        <v>0</v>
      </c>
      <c r="BN70" s="179">
        <v>0</v>
      </c>
      <c r="BO70" s="81"/>
      <c r="BP70" s="83">
        <v>0</v>
      </c>
      <c r="BQ70" s="87">
        <v>0</v>
      </c>
      <c r="BR70" s="84">
        <v>0</v>
      </c>
      <c r="BS70" s="87">
        <v>0</v>
      </c>
      <c r="BT70" s="84">
        <v>0</v>
      </c>
      <c r="BU70" s="88">
        <v>0</v>
      </c>
      <c r="BV70" s="86">
        <v>0</v>
      </c>
      <c r="BW70" s="87">
        <v>0</v>
      </c>
      <c r="BX70" s="84">
        <v>0</v>
      </c>
      <c r="BY70" s="87">
        <v>0</v>
      </c>
      <c r="BZ70" s="84">
        <v>0</v>
      </c>
      <c r="CA70" s="88">
        <v>0</v>
      </c>
      <c r="CB70" s="177">
        <v>0</v>
      </c>
      <c r="CC70" s="178">
        <v>0</v>
      </c>
      <c r="CD70" s="179">
        <v>0</v>
      </c>
      <c r="CE70" s="81"/>
      <c r="CF70" s="83">
        <v>0</v>
      </c>
      <c r="CG70" s="87">
        <v>0</v>
      </c>
      <c r="CH70" s="84">
        <v>0</v>
      </c>
      <c r="CI70" s="87">
        <v>0</v>
      </c>
      <c r="CJ70" s="84">
        <v>0</v>
      </c>
      <c r="CK70" s="88">
        <v>0</v>
      </c>
      <c r="CL70" s="86">
        <v>0</v>
      </c>
      <c r="CM70" s="87">
        <v>0</v>
      </c>
      <c r="CN70" s="84">
        <v>0</v>
      </c>
      <c r="CO70" s="87">
        <v>0</v>
      </c>
      <c r="CP70" s="84">
        <v>0</v>
      </c>
      <c r="CQ70" s="88">
        <v>0</v>
      </c>
      <c r="CR70" s="177">
        <v>0</v>
      </c>
      <c r="CS70" s="178">
        <v>0</v>
      </c>
      <c r="CT70" s="179">
        <v>0</v>
      </c>
      <c r="CU70" s="81"/>
      <c r="CV70" s="86">
        <v>0</v>
      </c>
      <c r="CW70" s="87">
        <v>0</v>
      </c>
      <c r="CX70" s="87">
        <v>0</v>
      </c>
      <c r="CY70" s="87">
        <v>0</v>
      </c>
      <c r="CZ70" s="84">
        <v>0</v>
      </c>
      <c r="DA70" s="88">
        <v>0</v>
      </c>
      <c r="DB70" s="86">
        <v>0</v>
      </c>
      <c r="DC70" s="87">
        <v>0</v>
      </c>
      <c r="DD70" s="84">
        <v>0</v>
      </c>
      <c r="DE70" s="87">
        <v>0</v>
      </c>
      <c r="DF70" s="84">
        <v>0</v>
      </c>
      <c r="DG70" s="88">
        <v>0</v>
      </c>
      <c r="DH70" s="224"/>
      <c r="DI70" s="237" t="s">
        <v>71</v>
      </c>
      <c r="DJ70" s="86">
        <v>0</v>
      </c>
      <c r="DK70" s="84">
        <v>0</v>
      </c>
      <c r="DL70" s="85">
        <v>0</v>
      </c>
      <c r="DM70"/>
    </row>
    <row r="71" spans="1:119" s="100" customFormat="1" ht="15.6">
      <c r="A71" s="73">
        <v>57</v>
      </c>
      <c r="B71" s="73" t="s">
        <v>72</v>
      </c>
      <c r="C71" s="82"/>
      <c r="D71" s="83">
        <v>0</v>
      </c>
      <c r="E71" s="87">
        <v>0</v>
      </c>
      <c r="F71" s="84">
        <v>0</v>
      </c>
      <c r="G71" s="87">
        <v>0</v>
      </c>
      <c r="H71" s="84">
        <v>0</v>
      </c>
      <c r="I71" s="88">
        <v>0</v>
      </c>
      <c r="J71" s="86">
        <v>0</v>
      </c>
      <c r="K71" s="87">
        <v>0</v>
      </c>
      <c r="L71" s="84">
        <v>0</v>
      </c>
      <c r="M71" s="87">
        <v>0</v>
      </c>
      <c r="N71" s="84">
        <v>0</v>
      </c>
      <c r="O71" s="88">
        <v>0</v>
      </c>
      <c r="P71" s="177">
        <v>0</v>
      </c>
      <c r="Q71" s="178">
        <v>0</v>
      </c>
      <c r="R71" s="179">
        <v>0</v>
      </c>
      <c r="S71" s="79"/>
      <c r="T71" s="83">
        <v>0</v>
      </c>
      <c r="U71" s="87">
        <v>0</v>
      </c>
      <c r="V71" s="84">
        <v>0</v>
      </c>
      <c r="W71" s="87">
        <v>0</v>
      </c>
      <c r="X71" s="84">
        <v>0</v>
      </c>
      <c r="Y71" s="88">
        <v>0</v>
      </c>
      <c r="Z71" s="86">
        <v>0</v>
      </c>
      <c r="AA71" s="87">
        <v>0</v>
      </c>
      <c r="AB71" s="84">
        <v>0</v>
      </c>
      <c r="AC71" s="87">
        <v>0</v>
      </c>
      <c r="AD71" s="84">
        <v>0</v>
      </c>
      <c r="AE71" s="88">
        <v>0</v>
      </c>
      <c r="AF71" s="177">
        <v>0</v>
      </c>
      <c r="AG71" s="178">
        <v>0</v>
      </c>
      <c r="AH71" s="179">
        <v>0</v>
      </c>
      <c r="AI71" s="81"/>
      <c r="AJ71" s="83">
        <v>0</v>
      </c>
      <c r="AK71" s="87">
        <v>0</v>
      </c>
      <c r="AL71" s="84">
        <v>0</v>
      </c>
      <c r="AM71" s="87">
        <v>0</v>
      </c>
      <c r="AN71" s="84">
        <v>0</v>
      </c>
      <c r="AO71" s="88">
        <v>0</v>
      </c>
      <c r="AP71" s="86">
        <v>0</v>
      </c>
      <c r="AQ71" s="87">
        <v>0</v>
      </c>
      <c r="AR71" s="84">
        <v>0</v>
      </c>
      <c r="AS71" s="87">
        <v>0</v>
      </c>
      <c r="AT71" s="84">
        <v>0</v>
      </c>
      <c r="AU71" s="88">
        <v>0</v>
      </c>
      <c r="AV71" s="177">
        <v>0</v>
      </c>
      <c r="AW71" s="178">
        <v>0</v>
      </c>
      <c r="AX71" s="179">
        <v>0</v>
      </c>
      <c r="AY71" s="81"/>
      <c r="AZ71" s="83">
        <v>1799463.970337603</v>
      </c>
      <c r="BA71" s="87">
        <v>16.870712815600712</v>
      </c>
      <c r="BB71" s="84">
        <v>236122.42966239707</v>
      </c>
      <c r="BC71" s="87">
        <v>16.011556903939585</v>
      </c>
      <c r="BD71" s="84">
        <v>2035586.4000000001</v>
      </c>
      <c r="BE71" s="88">
        <v>16.76635504781359</v>
      </c>
      <c r="BF71" s="86">
        <v>0</v>
      </c>
      <c r="BG71" s="87">
        <v>0</v>
      </c>
      <c r="BH71" s="84">
        <v>0</v>
      </c>
      <c r="BI71" s="87">
        <v>0</v>
      </c>
      <c r="BJ71" s="84">
        <v>0</v>
      </c>
      <c r="BK71" s="88">
        <v>0</v>
      </c>
      <c r="BL71" s="177">
        <v>1799463.970337603</v>
      </c>
      <c r="BM71" s="178">
        <v>236122.42966239707</v>
      </c>
      <c r="BN71" s="179">
        <v>2035586.4000000001</v>
      </c>
      <c r="BO71" s="81"/>
      <c r="BP71" s="83">
        <v>0</v>
      </c>
      <c r="BQ71" s="87">
        <v>0</v>
      </c>
      <c r="BR71" s="84">
        <v>0</v>
      </c>
      <c r="BS71" s="87">
        <v>0</v>
      </c>
      <c r="BT71" s="84">
        <v>0</v>
      </c>
      <c r="BU71" s="88">
        <v>0</v>
      </c>
      <c r="BV71" s="86">
        <v>0</v>
      </c>
      <c r="BW71" s="87">
        <v>0</v>
      </c>
      <c r="BX71" s="84">
        <v>0</v>
      </c>
      <c r="BY71" s="87">
        <v>0</v>
      </c>
      <c r="BZ71" s="84">
        <v>0</v>
      </c>
      <c r="CA71" s="88">
        <v>0</v>
      </c>
      <c r="CB71" s="177">
        <v>0</v>
      </c>
      <c r="CC71" s="178">
        <v>0</v>
      </c>
      <c r="CD71" s="179">
        <v>0</v>
      </c>
      <c r="CE71" s="81"/>
      <c r="CF71" s="83">
        <v>0</v>
      </c>
      <c r="CG71" s="87">
        <v>0</v>
      </c>
      <c r="CH71" s="84">
        <v>0</v>
      </c>
      <c r="CI71" s="87">
        <v>0</v>
      </c>
      <c r="CJ71" s="84">
        <v>0</v>
      </c>
      <c r="CK71" s="88">
        <v>0</v>
      </c>
      <c r="CL71" s="86">
        <v>0</v>
      </c>
      <c r="CM71" s="87">
        <v>0</v>
      </c>
      <c r="CN71" s="84">
        <v>0</v>
      </c>
      <c r="CO71" s="87">
        <v>0</v>
      </c>
      <c r="CP71" s="84">
        <v>0</v>
      </c>
      <c r="CQ71" s="88">
        <v>0</v>
      </c>
      <c r="CR71" s="177">
        <v>0</v>
      </c>
      <c r="CS71" s="178">
        <v>0</v>
      </c>
      <c r="CT71" s="179">
        <v>0</v>
      </c>
      <c r="CU71" s="81"/>
      <c r="CV71" s="86">
        <v>1799463.970337603</v>
      </c>
      <c r="CW71" s="87">
        <v>2.7872910772954032</v>
      </c>
      <c r="CX71" s="87">
        <v>236122.42966239707</v>
      </c>
      <c r="CY71" s="87">
        <v>2.7435041672948328</v>
      </c>
      <c r="CZ71" s="84">
        <v>2035586.4000000001</v>
      </c>
      <c r="DA71" s="88">
        <v>2.7821403872279826</v>
      </c>
      <c r="DB71" s="86">
        <v>0</v>
      </c>
      <c r="DC71" s="87">
        <v>0</v>
      </c>
      <c r="DD71" s="84">
        <v>0</v>
      </c>
      <c r="DE71" s="87">
        <v>0</v>
      </c>
      <c r="DF71" s="84">
        <v>0</v>
      </c>
      <c r="DG71" s="88">
        <v>0</v>
      </c>
      <c r="DH71" s="224"/>
      <c r="DI71" s="237" t="s">
        <v>72</v>
      </c>
      <c r="DJ71" s="86">
        <v>2035586.4000000001</v>
      </c>
      <c r="DK71" s="84">
        <v>0</v>
      </c>
      <c r="DL71" s="85">
        <v>2035586.4000000001</v>
      </c>
      <c r="DM71"/>
    </row>
    <row r="72" spans="1:119" s="100" customFormat="1" ht="15.6">
      <c r="A72" s="73">
        <v>58</v>
      </c>
      <c r="B72" s="73" t="s">
        <v>73</v>
      </c>
      <c r="C72" s="90"/>
      <c r="D72" s="91">
        <v>6511590.9123212397</v>
      </c>
      <c r="E72" s="95">
        <v>67.31509321866622</v>
      </c>
      <c r="F72" s="92">
        <v>710489.5130368924</v>
      </c>
      <c r="G72" s="95">
        <v>52.096312731844286</v>
      </c>
      <c r="H72" s="92">
        <v>7222080.4253581325</v>
      </c>
      <c r="I72" s="96">
        <v>65.43458358951294</v>
      </c>
      <c r="J72" s="94">
        <v>339804.58128517133</v>
      </c>
      <c r="K72" s="95">
        <v>1.4659323354306983</v>
      </c>
      <c r="L72" s="92">
        <v>334000.24445396219</v>
      </c>
      <c r="M72" s="95">
        <v>1.8367405273419095</v>
      </c>
      <c r="N72" s="92">
        <v>673804.82573913352</v>
      </c>
      <c r="O72" s="96">
        <v>1.6289446886560541</v>
      </c>
      <c r="P72" s="183">
        <v>6851395.49360641</v>
      </c>
      <c r="Q72" s="184">
        <v>1044489.7574908546</v>
      </c>
      <c r="R72" s="185">
        <v>7895885.2510972647</v>
      </c>
      <c r="S72" s="79"/>
      <c r="T72" s="91">
        <v>10585282.388521601</v>
      </c>
      <c r="U72" s="95">
        <v>57.555922574921844</v>
      </c>
      <c r="V72" s="92">
        <v>1448706.1804271976</v>
      </c>
      <c r="W72" s="95">
        <v>62.777058561650023</v>
      </c>
      <c r="X72" s="84">
        <v>12033988.568948798</v>
      </c>
      <c r="Y72" s="96">
        <v>58.138019077968977</v>
      </c>
      <c r="Z72" s="94">
        <v>6502293.6447323486</v>
      </c>
      <c r="AA72" s="95">
        <v>8.0965032265416212</v>
      </c>
      <c r="AB72" s="92">
        <v>2208016.4448838253</v>
      </c>
      <c r="AC72" s="95">
        <v>9.4204682248600609</v>
      </c>
      <c r="AD72" s="92">
        <v>8710310.0896161739</v>
      </c>
      <c r="AE72" s="96">
        <v>8.3956090789025897</v>
      </c>
      <c r="AF72" s="183">
        <v>17087576.033253949</v>
      </c>
      <c r="AG72" s="184">
        <v>3656722.6253110231</v>
      </c>
      <c r="AH72" s="185">
        <v>20744298.658564974</v>
      </c>
      <c r="AI72" s="81"/>
      <c r="AJ72" s="91">
        <v>3547253.546624817</v>
      </c>
      <c r="AK72" s="95">
        <v>58.782890821523189</v>
      </c>
      <c r="AL72" s="92">
        <v>551532.8585348709</v>
      </c>
      <c r="AM72" s="95">
        <v>63.526014574391951</v>
      </c>
      <c r="AN72" s="84">
        <v>4098786.4051596876</v>
      </c>
      <c r="AO72" s="96">
        <v>59.379466080804434</v>
      </c>
      <c r="AP72" s="94">
        <v>487954.74926519889</v>
      </c>
      <c r="AQ72" s="95">
        <v>4.5645053344670714</v>
      </c>
      <c r="AR72" s="92">
        <v>769705.59922064329</v>
      </c>
      <c r="AS72" s="95">
        <v>8.2433422854641414</v>
      </c>
      <c r="AT72" s="92">
        <v>1257660.3484858421</v>
      </c>
      <c r="AU72" s="96">
        <v>6.2796672000291709</v>
      </c>
      <c r="AV72" s="183">
        <v>4035208.2958900151</v>
      </c>
      <c r="AW72" s="184">
        <v>1321238.4577555142</v>
      </c>
      <c r="AX72" s="185">
        <v>5356446.7536455309</v>
      </c>
      <c r="AY72" s="81"/>
      <c r="AZ72" s="91">
        <v>5141006.9086597087</v>
      </c>
      <c r="BA72" s="95">
        <v>48.199048477055641</v>
      </c>
      <c r="BB72" s="92">
        <v>674593.69134029094</v>
      </c>
      <c r="BC72" s="95">
        <v>45.744469474489115</v>
      </c>
      <c r="BD72" s="84">
        <v>5815600.6000000006</v>
      </c>
      <c r="BE72" s="96">
        <v>47.900901910072569</v>
      </c>
      <c r="BF72" s="94">
        <v>2543098.3352064067</v>
      </c>
      <c r="BG72" s="95">
        <v>5.1130401311010942</v>
      </c>
      <c r="BH72" s="92">
        <v>1705652.6647935933</v>
      </c>
      <c r="BI72" s="95">
        <v>9.4889217632827076</v>
      </c>
      <c r="BJ72" s="92">
        <v>4248751</v>
      </c>
      <c r="BK72" s="96">
        <v>6.2746737318110188</v>
      </c>
      <c r="BL72" s="183">
        <v>7684105.2438661158</v>
      </c>
      <c r="BM72" s="184">
        <v>2380246.3561338843</v>
      </c>
      <c r="BN72" s="185">
        <v>10064351.6</v>
      </c>
      <c r="BO72" s="81"/>
      <c r="BP72" s="91">
        <v>1303453.7500000002</v>
      </c>
      <c r="BQ72" s="95">
        <v>17.726105966028861</v>
      </c>
      <c r="BR72" s="92">
        <v>140740.92000000001</v>
      </c>
      <c r="BS72" s="95">
        <v>14.649830332049548</v>
      </c>
      <c r="BT72" s="84">
        <v>1444194.67</v>
      </c>
      <c r="BU72" s="96">
        <v>17.37063591532355</v>
      </c>
      <c r="BV72" s="94">
        <v>743603.24999999988</v>
      </c>
      <c r="BW72" s="95">
        <v>3.4428467254670458</v>
      </c>
      <c r="BX72" s="92">
        <v>802474.91999999993</v>
      </c>
      <c r="BY72" s="95">
        <v>7.623957741527879</v>
      </c>
      <c r="BZ72" s="92">
        <v>1546078.1699999997</v>
      </c>
      <c r="CA72" s="96">
        <v>4.8128145447980026</v>
      </c>
      <c r="CB72" s="183">
        <v>2047057</v>
      </c>
      <c r="CC72" s="184">
        <v>943215.84</v>
      </c>
      <c r="CD72" s="185">
        <v>2990272.84</v>
      </c>
      <c r="CE72" s="81"/>
      <c r="CF72" s="91">
        <v>0</v>
      </c>
      <c r="CG72" s="95">
        <v>0</v>
      </c>
      <c r="CH72" s="92">
        <v>0</v>
      </c>
      <c r="CI72" s="95">
        <v>0</v>
      </c>
      <c r="CJ72" s="84">
        <v>0</v>
      </c>
      <c r="CK72" s="96">
        <v>0</v>
      </c>
      <c r="CL72" s="94">
        <v>0</v>
      </c>
      <c r="CM72" s="95">
        <v>0</v>
      </c>
      <c r="CN72" s="92">
        <v>0</v>
      </c>
      <c r="CO72" s="95">
        <v>0</v>
      </c>
      <c r="CP72" s="92">
        <v>0</v>
      </c>
      <c r="CQ72" s="96">
        <v>0</v>
      </c>
      <c r="CR72" s="183">
        <v>0</v>
      </c>
      <c r="CS72" s="184">
        <v>0</v>
      </c>
      <c r="CT72" s="185">
        <v>0</v>
      </c>
      <c r="CU72" s="81"/>
      <c r="CV72" s="94">
        <v>27088587.506127365</v>
      </c>
      <c r="CW72" s="95">
        <v>41.959038634265646</v>
      </c>
      <c r="CX72" s="95">
        <v>3526063.1633392521</v>
      </c>
      <c r="CY72" s="95">
        <v>40.969292907062631</v>
      </c>
      <c r="CZ72" s="92">
        <v>30614650.669466618</v>
      </c>
      <c r="DA72" s="96">
        <v>41.842614034166893</v>
      </c>
      <c r="DB72" s="94">
        <v>10616754.560489127</v>
      </c>
      <c r="DC72" s="95">
        <v>4.5824051603162941</v>
      </c>
      <c r="DD72" s="92">
        <v>5819849.8733520247</v>
      </c>
      <c r="DE72" s="95">
        <v>6.1533881231809238</v>
      </c>
      <c r="DF72" s="92">
        <v>16436604.43384115</v>
      </c>
      <c r="DG72" s="96">
        <v>5.0378111380207589</v>
      </c>
      <c r="DH72" s="225"/>
      <c r="DI72" s="237" t="s">
        <v>73</v>
      </c>
      <c r="DJ72" s="94">
        <v>30614650.669466618</v>
      </c>
      <c r="DK72" s="92">
        <v>16436604.43384115</v>
      </c>
      <c r="DL72" s="93">
        <v>47051255.103307769</v>
      </c>
      <c r="DM72"/>
      <c r="DO72" s="97"/>
    </row>
    <row r="73" spans="1:119" s="100" customFormat="1" ht="15.6">
      <c r="A73" s="73"/>
      <c r="B73" s="72" t="s">
        <v>74</v>
      </c>
      <c r="C73" s="82"/>
      <c r="D73" s="83"/>
      <c r="E73" s="87"/>
      <c r="F73" s="87"/>
      <c r="G73" s="87"/>
      <c r="H73" s="87"/>
      <c r="I73" s="88"/>
      <c r="J73" s="86"/>
      <c r="K73" s="87"/>
      <c r="L73" s="84"/>
      <c r="M73" s="87"/>
      <c r="N73" s="84"/>
      <c r="O73" s="88"/>
      <c r="P73" s="186"/>
      <c r="Q73" s="187"/>
      <c r="R73" s="188"/>
      <c r="S73" s="79"/>
      <c r="T73" s="83"/>
      <c r="U73" s="87"/>
      <c r="V73" s="87"/>
      <c r="W73" s="87"/>
      <c r="X73" s="87"/>
      <c r="Y73" s="88"/>
      <c r="Z73" s="86"/>
      <c r="AA73" s="87"/>
      <c r="AB73" s="84"/>
      <c r="AC73" s="87"/>
      <c r="AD73" s="84"/>
      <c r="AE73" s="88"/>
      <c r="AF73" s="186"/>
      <c r="AG73" s="187"/>
      <c r="AH73" s="188"/>
      <c r="AI73" s="81"/>
      <c r="AJ73" s="83"/>
      <c r="AK73" s="87"/>
      <c r="AL73" s="87"/>
      <c r="AM73" s="87"/>
      <c r="AN73" s="87"/>
      <c r="AO73" s="88"/>
      <c r="AP73" s="86"/>
      <c r="AQ73" s="87"/>
      <c r="AR73" s="84"/>
      <c r="AS73" s="87"/>
      <c r="AT73" s="84"/>
      <c r="AU73" s="88"/>
      <c r="AV73" s="186"/>
      <c r="AW73" s="187"/>
      <c r="AX73" s="188"/>
      <c r="AY73" s="81"/>
      <c r="AZ73" s="83"/>
      <c r="BA73" s="87"/>
      <c r="BB73" s="87"/>
      <c r="BC73" s="87"/>
      <c r="BD73" s="87"/>
      <c r="BE73" s="88"/>
      <c r="BF73" s="86"/>
      <c r="BG73" s="87"/>
      <c r="BH73" s="84"/>
      <c r="BI73" s="87"/>
      <c r="BJ73" s="84"/>
      <c r="BK73" s="88"/>
      <c r="BL73" s="186"/>
      <c r="BM73" s="187"/>
      <c r="BN73" s="188"/>
      <c r="BO73" s="81"/>
      <c r="BP73" s="83"/>
      <c r="BQ73" s="87"/>
      <c r="BR73" s="87"/>
      <c r="BS73" s="87"/>
      <c r="BT73" s="87"/>
      <c r="BU73" s="88"/>
      <c r="BV73" s="86"/>
      <c r="BW73" s="87"/>
      <c r="BX73" s="84"/>
      <c r="BY73" s="87"/>
      <c r="BZ73" s="84"/>
      <c r="CA73" s="88"/>
      <c r="CB73" s="186"/>
      <c r="CC73" s="187"/>
      <c r="CD73" s="188"/>
      <c r="CE73" s="81"/>
      <c r="CF73" s="83"/>
      <c r="CG73" s="87"/>
      <c r="CH73" s="87"/>
      <c r="CI73" s="87"/>
      <c r="CJ73" s="87"/>
      <c r="CK73" s="88"/>
      <c r="CL73" s="86"/>
      <c r="CM73" s="87"/>
      <c r="CN73" s="84"/>
      <c r="CO73" s="87"/>
      <c r="CP73" s="84"/>
      <c r="CQ73" s="88"/>
      <c r="CR73" s="186"/>
      <c r="CS73" s="187"/>
      <c r="CT73" s="188"/>
      <c r="CU73" s="81"/>
      <c r="CV73" s="86"/>
      <c r="CW73" s="87"/>
      <c r="CX73" s="87"/>
      <c r="CY73" s="87"/>
      <c r="CZ73" s="84"/>
      <c r="DA73" s="88"/>
      <c r="DB73" s="98"/>
      <c r="DC73" s="87"/>
      <c r="DD73" s="84"/>
      <c r="DE73" s="87"/>
      <c r="DF73" s="84"/>
      <c r="DG73" s="88"/>
      <c r="DH73" s="224"/>
      <c r="DI73" s="236" t="s">
        <v>74</v>
      </c>
      <c r="DJ73" s="86"/>
      <c r="DK73" s="84"/>
      <c r="DL73" s="85"/>
      <c r="DM73"/>
    </row>
    <row r="74" spans="1:119" s="100" customFormat="1" ht="15.6">
      <c r="A74" s="73">
        <v>59</v>
      </c>
      <c r="B74" s="73" t="s">
        <v>75</v>
      </c>
      <c r="C74" s="82"/>
      <c r="D74" s="83">
        <v>2842336.778127505</v>
      </c>
      <c r="E74" s="87">
        <v>29.38332087423635</v>
      </c>
      <c r="F74" s="87">
        <v>310131.65608383866</v>
      </c>
      <c r="G74" s="87">
        <v>22.740259281701032</v>
      </c>
      <c r="H74" s="84">
        <v>3152468.4342113435</v>
      </c>
      <c r="I74" s="88">
        <v>28.562470524062874</v>
      </c>
      <c r="J74" s="86">
        <v>255732.90761374359</v>
      </c>
      <c r="K74" s="87">
        <v>1.1032433320552697</v>
      </c>
      <c r="L74" s="84">
        <v>251364.63238625648</v>
      </c>
      <c r="M74" s="87">
        <v>1.3823091902193994</v>
      </c>
      <c r="N74" s="84">
        <v>507097.54000000004</v>
      </c>
      <c r="O74" s="88">
        <v>1.2259245004774626</v>
      </c>
      <c r="P74" s="177">
        <v>3098069.6857412485</v>
      </c>
      <c r="Q74" s="178">
        <v>561496.28847009514</v>
      </c>
      <c r="R74" s="179">
        <v>3659565.9742113436</v>
      </c>
      <c r="S74" s="79"/>
      <c r="T74" s="83">
        <v>518830.05508934893</v>
      </c>
      <c r="U74" s="87">
        <v>2.821062432179068</v>
      </c>
      <c r="V74" s="87">
        <v>77549.919160885314</v>
      </c>
      <c r="W74" s="87">
        <v>3.3604852953540458</v>
      </c>
      <c r="X74" s="84">
        <v>596379.9742502342</v>
      </c>
      <c r="Y74" s="88">
        <v>2.8812018660333067</v>
      </c>
      <c r="Z74" s="86">
        <v>302750.80623493949</v>
      </c>
      <c r="AA74" s="87">
        <v>0.37697818853583376</v>
      </c>
      <c r="AB74" s="84">
        <v>409471.38193154137</v>
      </c>
      <c r="AC74" s="87">
        <v>1.7470033574313262</v>
      </c>
      <c r="AD74" s="84">
        <v>712222.18816648086</v>
      </c>
      <c r="AE74" s="88">
        <v>0.68648980434057871</v>
      </c>
      <c r="AF74" s="177">
        <v>821580.86132428842</v>
      </c>
      <c r="AG74" s="178">
        <v>487021.3010924267</v>
      </c>
      <c r="AH74" s="179">
        <v>1308602.1624167152</v>
      </c>
      <c r="AI74" s="81"/>
      <c r="AJ74" s="83">
        <v>332097.60685837193</v>
      </c>
      <c r="AK74" s="87">
        <v>5.5033160470357432</v>
      </c>
      <c r="AL74" s="84">
        <v>51635.086135149679</v>
      </c>
      <c r="AM74" s="87">
        <v>5.9473722800218471</v>
      </c>
      <c r="AN74" s="84">
        <v>383732.69299352163</v>
      </c>
      <c r="AO74" s="88">
        <v>5.5591680500894087</v>
      </c>
      <c r="AP74" s="86">
        <v>106490.16083543215</v>
      </c>
      <c r="AQ74" s="87">
        <v>0.99614750739398839</v>
      </c>
      <c r="AR74" s="84">
        <v>167978.84062071334</v>
      </c>
      <c r="AS74" s="87">
        <v>1.7990087136614796</v>
      </c>
      <c r="AT74" s="84">
        <v>274469.00145614549</v>
      </c>
      <c r="AU74" s="88">
        <v>1.3704606239228336</v>
      </c>
      <c r="AV74" s="177">
        <v>438587.76769380411</v>
      </c>
      <c r="AW74" s="178">
        <v>219613.92675586301</v>
      </c>
      <c r="AX74" s="179">
        <v>658201.69444966712</v>
      </c>
      <c r="AY74" s="81"/>
      <c r="AZ74" s="83">
        <v>2355217.9380150782</v>
      </c>
      <c r="BA74" s="87">
        <v>22.081134218513419</v>
      </c>
      <c r="BB74" s="87">
        <v>309047.46695442061</v>
      </c>
      <c r="BC74" s="87">
        <v>20.956633007012993</v>
      </c>
      <c r="BD74" s="84">
        <v>2664265.404969499</v>
      </c>
      <c r="BE74" s="88">
        <v>21.944546161894909</v>
      </c>
      <c r="BF74" s="86">
        <v>42458.108805560609</v>
      </c>
      <c r="BG74" s="87">
        <v>8.5364380609320153E-2</v>
      </c>
      <c r="BH74" s="84">
        <v>28476.597001280636</v>
      </c>
      <c r="BI74" s="87">
        <v>0.15842158641506429</v>
      </c>
      <c r="BJ74" s="84">
        <v>70934.705806841244</v>
      </c>
      <c r="BK74" s="88">
        <v>0.10475834785327014</v>
      </c>
      <c r="BL74" s="177">
        <v>2397676.0468206387</v>
      </c>
      <c r="BM74" s="178">
        <v>337524.06395570125</v>
      </c>
      <c r="BN74" s="179">
        <v>2735200.1107763401</v>
      </c>
      <c r="BO74" s="81"/>
      <c r="BP74" s="83">
        <v>0</v>
      </c>
      <c r="BQ74" s="87">
        <v>0</v>
      </c>
      <c r="BR74" s="87">
        <v>0</v>
      </c>
      <c r="BS74" s="87">
        <v>0</v>
      </c>
      <c r="BT74" s="84">
        <v>0</v>
      </c>
      <c r="BU74" s="88">
        <v>0</v>
      </c>
      <c r="BV74" s="86">
        <v>0</v>
      </c>
      <c r="BW74" s="87">
        <v>0</v>
      </c>
      <c r="BX74" s="84">
        <v>0</v>
      </c>
      <c r="BY74" s="87">
        <v>0</v>
      </c>
      <c r="BZ74" s="84">
        <v>0</v>
      </c>
      <c r="CA74" s="88">
        <v>0</v>
      </c>
      <c r="CB74" s="177">
        <v>0</v>
      </c>
      <c r="CC74" s="178">
        <v>0</v>
      </c>
      <c r="CD74" s="179">
        <v>0</v>
      </c>
      <c r="CE74" s="81"/>
      <c r="CF74" s="83">
        <v>0</v>
      </c>
      <c r="CG74" s="87">
        <v>0</v>
      </c>
      <c r="CH74" s="87">
        <v>0</v>
      </c>
      <c r="CI74" s="87">
        <v>0</v>
      </c>
      <c r="CJ74" s="84">
        <v>0</v>
      </c>
      <c r="CK74" s="88">
        <v>0</v>
      </c>
      <c r="CL74" s="86">
        <v>0</v>
      </c>
      <c r="CM74" s="87">
        <v>0</v>
      </c>
      <c r="CN74" s="84">
        <v>0</v>
      </c>
      <c r="CO74" s="87">
        <v>0</v>
      </c>
      <c r="CP74" s="84">
        <v>0</v>
      </c>
      <c r="CQ74" s="88">
        <v>0</v>
      </c>
      <c r="CR74" s="177">
        <v>0</v>
      </c>
      <c r="CS74" s="178">
        <v>0</v>
      </c>
      <c r="CT74" s="179">
        <v>0</v>
      </c>
      <c r="CU74" s="81"/>
      <c r="CV74" s="86">
        <v>6048482.3780903034</v>
      </c>
      <c r="CW74" s="87">
        <v>9.3688349650405254</v>
      </c>
      <c r="CX74" s="87">
        <v>748364.12833429431</v>
      </c>
      <c r="CY74" s="87">
        <v>8.6952353813851495</v>
      </c>
      <c r="CZ74" s="84">
        <v>6796846.5064245975</v>
      </c>
      <c r="DA74" s="88">
        <v>9.289598894605156</v>
      </c>
      <c r="DB74" s="86">
        <v>707431.9834896758</v>
      </c>
      <c r="DC74" s="87">
        <v>0.30534189645677662</v>
      </c>
      <c r="DD74" s="84">
        <v>857291.45193979179</v>
      </c>
      <c r="DE74" s="87">
        <v>0.90642321593640884</v>
      </c>
      <c r="DF74" s="84">
        <v>1564723.4354294676</v>
      </c>
      <c r="DG74" s="88">
        <v>0.47958695986495253</v>
      </c>
      <c r="DH74" s="224"/>
      <c r="DI74" s="237" t="s">
        <v>75</v>
      </c>
      <c r="DJ74" s="86">
        <v>6796846.5064245975</v>
      </c>
      <c r="DK74" s="84">
        <v>1564723.4354294676</v>
      </c>
      <c r="DL74" s="85">
        <v>8361569.9418540653</v>
      </c>
      <c r="DM74"/>
    </row>
    <row r="75" spans="1:119" s="100" customFormat="1" ht="15.6">
      <c r="A75" s="73">
        <v>60</v>
      </c>
      <c r="B75" s="73" t="s">
        <v>76</v>
      </c>
      <c r="C75" s="82"/>
      <c r="D75" s="83">
        <v>341.33628295399819</v>
      </c>
      <c r="E75" s="87">
        <v>3.528643616490734E-3</v>
      </c>
      <c r="F75" s="87">
        <v>37.243717046001805</v>
      </c>
      <c r="G75" s="87">
        <v>2.7308782113214403E-3</v>
      </c>
      <c r="H75" s="84">
        <v>378.58</v>
      </c>
      <c r="I75" s="88">
        <v>3.430067680821955E-3</v>
      </c>
      <c r="J75" s="86">
        <v>385677.12194644212</v>
      </c>
      <c r="K75" s="87">
        <v>1.663828550983137</v>
      </c>
      <c r="L75" s="84">
        <v>379089.21805355791</v>
      </c>
      <c r="M75" s="87">
        <v>2.084694672651052</v>
      </c>
      <c r="N75" s="84">
        <v>764766.34000000008</v>
      </c>
      <c r="O75" s="88">
        <v>1.8488470548417122</v>
      </c>
      <c r="P75" s="177">
        <v>386018.45822939608</v>
      </c>
      <c r="Q75" s="178">
        <v>379126.4617706039</v>
      </c>
      <c r="R75" s="179">
        <v>765144.91999999993</v>
      </c>
      <c r="S75" s="79"/>
      <c r="T75" s="83">
        <v>305267.44937087339</v>
      </c>
      <c r="U75" s="87">
        <v>1.6598470438243811</v>
      </c>
      <c r="V75" s="87">
        <v>35682.220996021737</v>
      </c>
      <c r="W75" s="87">
        <v>1.5462244224128672</v>
      </c>
      <c r="X75" s="84">
        <v>340949.67036689515</v>
      </c>
      <c r="Y75" s="88">
        <v>1.6471794307304466</v>
      </c>
      <c r="Z75" s="86">
        <v>1340015.8173675959</v>
      </c>
      <c r="AA75" s="87">
        <v>1.6685562021215268</v>
      </c>
      <c r="AB75" s="84">
        <v>365086.73672177648</v>
      </c>
      <c r="AC75" s="87">
        <v>1.5576369508363439</v>
      </c>
      <c r="AD75" s="84">
        <v>1705102.5540893723</v>
      </c>
      <c r="AE75" s="88">
        <v>1.6434976867974567</v>
      </c>
      <c r="AF75" s="177">
        <v>1645283.2667384692</v>
      </c>
      <c r="AG75" s="178">
        <v>400768.95771779824</v>
      </c>
      <c r="AH75" s="179">
        <v>2046052.2244562674</v>
      </c>
      <c r="AI75" s="81"/>
      <c r="AJ75" s="83">
        <v>132556.55162225006</v>
      </c>
      <c r="AK75" s="87">
        <v>2.1966451507539988</v>
      </c>
      <c r="AL75" s="84">
        <v>20610.112266518885</v>
      </c>
      <c r="AM75" s="87">
        <v>2.3738899178206503</v>
      </c>
      <c r="AN75" s="84">
        <v>153166.66388876893</v>
      </c>
      <c r="AO75" s="88">
        <v>2.218938442765424</v>
      </c>
      <c r="AP75" s="86">
        <v>42335.491126344845</v>
      </c>
      <c r="AQ75" s="87">
        <v>0.39602150685997312</v>
      </c>
      <c r="AR75" s="84">
        <v>66780.504984886153</v>
      </c>
      <c r="AS75" s="87">
        <v>0.71520144993612877</v>
      </c>
      <c r="AT75" s="84">
        <v>109115.996111231</v>
      </c>
      <c r="AU75" s="88">
        <v>0.54483083815369371</v>
      </c>
      <c r="AV75" s="177">
        <v>174892.04274859489</v>
      </c>
      <c r="AW75" s="178">
        <v>87390.617251405041</v>
      </c>
      <c r="AX75" s="179">
        <v>262282.65999999992</v>
      </c>
      <c r="AY75" s="81"/>
      <c r="AZ75" s="83">
        <v>278212.02581157256</v>
      </c>
      <c r="BA75" s="87">
        <v>2.6083518573772531</v>
      </c>
      <c r="BB75" s="87">
        <v>36506.482251823771</v>
      </c>
      <c r="BC75" s="87">
        <v>2.4755192413252711</v>
      </c>
      <c r="BD75" s="84">
        <v>314718.50806339632</v>
      </c>
      <c r="BE75" s="88">
        <v>2.5922172826017538</v>
      </c>
      <c r="BF75" s="86">
        <v>314696.83030446107</v>
      </c>
      <c r="BG75" s="87">
        <v>0.63271541654578756</v>
      </c>
      <c r="BH75" s="84">
        <v>211066.74475776244</v>
      </c>
      <c r="BI75" s="87">
        <v>1.1742108280172818</v>
      </c>
      <c r="BJ75" s="84">
        <v>525763.57506222348</v>
      </c>
      <c r="BK75" s="88">
        <v>0.77646228117062743</v>
      </c>
      <c r="BL75" s="177">
        <v>592908.85611603362</v>
      </c>
      <c r="BM75" s="178">
        <v>247573.2270095862</v>
      </c>
      <c r="BN75" s="179">
        <v>840482.0831256198</v>
      </c>
      <c r="BO75" s="81"/>
      <c r="BP75" s="83">
        <v>0</v>
      </c>
      <c r="BQ75" s="87">
        <v>0</v>
      </c>
      <c r="BR75" s="87">
        <v>0</v>
      </c>
      <c r="BS75" s="87">
        <v>0</v>
      </c>
      <c r="BT75" s="84">
        <v>0</v>
      </c>
      <c r="BU75" s="88">
        <v>0</v>
      </c>
      <c r="BV75" s="86">
        <v>0</v>
      </c>
      <c r="BW75" s="87">
        <v>0</v>
      </c>
      <c r="BX75" s="84">
        <v>0</v>
      </c>
      <c r="BY75" s="87">
        <v>0</v>
      </c>
      <c r="BZ75" s="84">
        <v>0</v>
      </c>
      <c r="CA75" s="88">
        <v>0</v>
      </c>
      <c r="CB75" s="177">
        <v>0</v>
      </c>
      <c r="CC75" s="178">
        <v>0</v>
      </c>
      <c r="CD75" s="179">
        <v>0</v>
      </c>
      <c r="CE75" s="81"/>
      <c r="CF75" s="83">
        <v>0</v>
      </c>
      <c r="CG75" s="87">
        <v>0</v>
      </c>
      <c r="CH75" s="87">
        <v>0</v>
      </c>
      <c r="CI75" s="87">
        <v>0</v>
      </c>
      <c r="CJ75" s="84">
        <v>0</v>
      </c>
      <c r="CK75" s="88">
        <v>0</v>
      </c>
      <c r="CL75" s="86">
        <v>0</v>
      </c>
      <c r="CM75" s="87">
        <v>0</v>
      </c>
      <c r="CN75" s="84">
        <v>0</v>
      </c>
      <c r="CO75" s="87">
        <v>0</v>
      </c>
      <c r="CP75" s="84">
        <v>0</v>
      </c>
      <c r="CQ75" s="88">
        <v>0</v>
      </c>
      <c r="CR75" s="177">
        <v>0</v>
      </c>
      <c r="CS75" s="178">
        <v>0</v>
      </c>
      <c r="CT75" s="179">
        <v>0</v>
      </c>
      <c r="CU75" s="81"/>
      <c r="CV75" s="86">
        <v>716377.36308764992</v>
      </c>
      <c r="CW75" s="87">
        <v>1.109637239214075</v>
      </c>
      <c r="CX75" s="87">
        <v>92836.059231410385</v>
      </c>
      <c r="CY75" s="87">
        <v>1.0786612510330489</v>
      </c>
      <c r="CZ75" s="84">
        <v>809213.42231906031</v>
      </c>
      <c r="DA75" s="88">
        <v>1.105993508367334</v>
      </c>
      <c r="DB75" s="86">
        <v>2082725.2607448439</v>
      </c>
      <c r="DC75" s="87">
        <v>0.89894618246864444</v>
      </c>
      <c r="DD75" s="84">
        <v>1022023.2045179829</v>
      </c>
      <c r="DE75" s="87">
        <v>1.0805958203650501</v>
      </c>
      <c r="DF75" s="84">
        <v>3104748.4652628265</v>
      </c>
      <c r="DG75" s="88">
        <v>0.95160387061761686</v>
      </c>
      <c r="DH75" s="224"/>
      <c r="DI75" s="237" t="s">
        <v>76</v>
      </c>
      <c r="DJ75" s="86">
        <v>809213.42231906031</v>
      </c>
      <c r="DK75" s="84">
        <v>3104748.4652628265</v>
      </c>
      <c r="DL75" s="85">
        <v>3913961.8875818867</v>
      </c>
      <c r="DM75"/>
    </row>
    <row r="76" spans="1:119" s="100" customFormat="1" ht="15.6">
      <c r="A76" s="73">
        <v>61</v>
      </c>
      <c r="B76" s="73" t="s">
        <v>77</v>
      </c>
      <c r="C76" s="82"/>
      <c r="D76" s="83">
        <v>201375.82930762408</v>
      </c>
      <c r="E76" s="87">
        <v>2.0817697094851195</v>
      </c>
      <c r="F76" s="87">
        <v>21972.420692375916</v>
      </c>
      <c r="G76" s="87">
        <v>1.6111175166722331</v>
      </c>
      <c r="H76" s="84">
        <v>223348.25</v>
      </c>
      <c r="I76" s="88">
        <v>2.0236135397885313</v>
      </c>
      <c r="J76" s="86">
        <v>13418.160460466421</v>
      </c>
      <c r="K76" s="87">
        <v>5.7886551224828282E-2</v>
      </c>
      <c r="L76" s="84">
        <v>13188.95953953358</v>
      </c>
      <c r="M76" s="87">
        <v>7.2528978352508627E-2</v>
      </c>
      <c r="N76" s="84">
        <v>26607.120000000003</v>
      </c>
      <c r="O76" s="88">
        <v>6.4323562475069207E-2</v>
      </c>
      <c r="P76" s="177">
        <v>214793.98976809051</v>
      </c>
      <c r="Q76" s="178">
        <v>35161.380231909498</v>
      </c>
      <c r="R76" s="179">
        <v>249955.37</v>
      </c>
      <c r="S76" s="79"/>
      <c r="T76" s="83">
        <v>213149.81926855445</v>
      </c>
      <c r="U76" s="87">
        <v>1.1589709224935401</v>
      </c>
      <c r="V76" s="87">
        <v>25171.17751697651</v>
      </c>
      <c r="W76" s="87">
        <v>1.0907473899110156</v>
      </c>
      <c r="X76" s="84">
        <v>238320.99678553097</v>
      </c>
      <c r="Y76" s="88">
        <v>1.1513647847023092</v>
      </c>
      <c r="Z76" s="86">
        <v>1024370.6131082403</v>
      </c>
      <c r="AA76" s="87">
        <v>1.2755222122157299</v>
      </c>
      <c r="AB76" s="84">
        <v>277758.84756666602</v>
      </c>
      <c r="AC76" s="87">
        <v>1.1850538539866715</v>
      </c>
      <c r="AD76" s="84">
        <v>1302129.4606749064</v>
      </c>
      <c r="AE76" s="88">
        <v>1.2550838959202326</v>
      </c>
      <c r="AF76" s="177">
        <v>1237520.4323767947</v>
      </c>
      <c r="AG76" s="178">
        <v>302930.02508364251</v>
      </c>
      <c r="AH76" s="179">
        <v>1540450.4574604372</v>
      </c>
      <c r="AI76" s="81"/>
      <c r="AJ76" s="83">
        <v>66643.656749997739</v>
      </c>
      <c r="AK76" s="87">
        <v>1.1043774422072705</v>
      </c>
      <c r="AL76" s="84">
        <v>10361.866167000155</v>
      </c>
      <c r="AM76" s="87">
        <v>1.1934883859709922</v>
      </c>
      <c r="AN76" s="84">
        <v>77005.522916997899</v>
      </c>
      <c r="AO76" s="88">
        <v>1.1155855377895301</v>
      </c>
      <c r="AP76" s="86">
        <v>21284.439768823315</v>
      </c>
      <c r="AQ76" s="87">
        <v>0.19910235326582584</v>
      </c>
      <c r="AR76" s="84">
        <v>33574.327314178809</v>
      </c>
      <c r="AS76" s="87">
        <v>0.35957211735918099</v>
      </c>
      <c r="AT76" s="84">
        <v>54858.767083002123</v>
      </c>
      <c r="AU76" s="88">
        <v>0.27391719926601982</v>
      </c>
      <c r="AV76" s="177">
        <v>87928.096518821054</v>
      </c>
      <c r="AW76" s="178">
        <v>43936.193481178962</v>
      </c>
      <c r="AX76" s="179">
        <v>131864.29</v>
      </c>
      <c r="AY76" s="81"/>
      <c r="AZ76" s="83">
        <v>721080.38327452808</v>
      </c>
      <c r="BA76" s="87">
        <v>6.7604243617645281</v>
      </c>
      <c r="BB76" s="87">
        <v>94618.872557215174</v>
      </c>
      <c r="BC76" s="87">
        <v>6.4161437958374705</v>
      </c>
      <c r="BD76" s="84">
        <v>815699.25583174324</v>
      </c>
      <c r="BE76" s="88">
        <v>6.7186061645491124</v>
      </c>
      <c r="BF76" s="86">
        <v>340585.22776628606</v>
      </c>
      <c r="BG76" s="87">
        <v>0.68476547427250278</v>
      </c>
      <c r="BH76" s="84">
        <v>228430.05843961958</v>
      </c>
      <c r="BI76" s="87">
        <v>1.2708067695470402</v>
      </c>
      <c r="BJ76" s="84">
        <v>569015.28620590561</v>
      </c>
      <c r="BK76" s="88">
        <v>0.84033761200765233</v>
      </c>
      <c r="BL76" s="177">
        <v>1061665.6110408141</v>
      </c>
      <c r="BM76" s="178">
        <v>323048.93099683477</v>
      </c>
      <c r="BN76" s="179">
        <v>1384714.5420376488</v>
      </c>
      <c r="BO76" s="81"/>
      <c r="BP76" s="83">
        <v>0</v>
      </c>
      <c r="BQ76" s="87">
        <v>0</v>
      </c>
      <c r="BR76" s="87">
        <v>0</v>
      </c>
      <c r="BS76" s="87">
        <v>0</v>
      </c>
      <c r="BT76" s="84">
        <v>0</v>
      </c>
      <c r="BU76" s="88">
        <v>0</v>
      </c>
      <c r="BV76" s="86">
        <v>0</v>
      </c>
      <c r="BW76" s="87">
        <v>0</v>
      </c>
      <c r="BX76" s="84">
        <v>0</v>
      </c>
      <c r="BY76" s="87">
        <v>0</v>
      </c>
      <c r="BZ76" s="84">
        <v>0</v>
      </c>
      <c r="CA76" s="88">
        <v>0</v>
      </c>
      <c r="CB76" s="177">
        <v>0</v>
      </c>
      <c r="CC76" s="178">
        <v>0</v>
      </c>
      <c r="CD76" s="179">
        <v>0</v>
      </c>
      <c r="CE76" s="81"/>
      <c r="CF76" s="83">
        <v>0</v>
      </c>
      <c r="CG76" s="87">
        <v>0</v>
      </c>
      <c r="CH76" s="87">
        <v>0</v>
      </c>
      <c r="CI76" s="87">
        <v>0</v>
      </c>
      <c r="CJ76" s="84">
        <v>0</v>
      </c>
      <c r="CK76" s="88">
        <v>0</v>
      </c>
      <c r="CL76" s="86">
        <v>987</v>
      </c>
      <c r="CM76" s="87">
        <v>2.137798089627239E-3</v>
      </c>
      <c r="CN76" s="84">
        <v>555</v>
      </c>
      <c r="CO76" s="87">
        <v>3.6709991070542711E-3</v>
      </c>
      <c r="CP76" s="84">
        <v>1542</v>
      </c>
      <c r="CQ76" s="88">
        <v>2.5160106057515808E-3</v>
      </c>
      <c r="CR76" s="177">
        <v>987</v>
      </c>
      <c r="CS76" s="178">
        <v>555</v>
      </c>
      <c r="CT76" s="179">
        <v>1542</v>
      </c>
      <c r="CU76" s="81"/>
      <c r="CV76" s="86">
        <v>1202249.6886007043</v>
      </c>
      <c r="CW76" s="87">
        <v>1.8622322452442461</v>
      </c>
      <c r="CX76" s="87">
        <v>152124.33693356774</v>
      </c>
      <c r="CY76" s="87">
        <v>1.7675311613595117</v>
      </c>
      <c r="CZ76" s="84">
        <v>1354374.025534272</v>
      </c>
      <c r="DA76" s="88">
        <v>1.851092479224385</v>
      </c>
      <c r="DB76" s="86">
        <v>1400645.441103816</v>
      </c>
      <c r="DC76" s="87">
        <v>0.60454679069004669</v>
      </c>
      <c r="DD76" s="84">
        <v>553507.19285999797</v>
      </c>
      <c r="DE76" s="87">
        <v>0.58522894245693358</v>
      </c>
      <c r="DF76" s="84">
        <v>1954152.633963814</v>
      </c>
      <c r="DG76" s="88">
        <v>0.59894681680764028</v>
      </c>
      <c r="DH76" s="224"/>
      <c r="DI76" s="237" t="s">
        <v>77</v>
      </c>
      <c r="DJ76" s="86">
        <v>1354374.025534272</v>
      </c>
      <c r="DK76" s="84">
        <v>1954152.633963814</v>
      </c>
      <c r="DL76" s="85">
        <v>3308526.6594980862</v>
      </c>
      <c r="DM76"/>
    </row>
    <row r="77" spans="1:119" s="100" customFormat="1" ht="15.6">
      <c r="A77" s="73">
        <v>62</v>
      </c>
      <c r="B77" s="73" t="s">
        <v>78</v>
      </c>
      <c r="C77" s="82"/>
      <c r="D77" s="83">
        <v>518187.30139321671</v>
      </c>
      <c r="E77" s="87">
        <v>5.3568823606547582</v>
      </c>
      <c r="F77" s="87">
        <v>56540.198606783255</v>
      </c>
      <c r="G77" s="87">
        <v>4.1457837371156518</v>
      </c>
      <c r="H77" s="84">
        <v>574727.5</v>
      </c>
      <c r="I77" s="88">
        <v>5.2072328782017019</v>
      </c>
      <c r="J77" s="86">
        <v>132637.24973563291</v>
      </c>
      <c r="K77" s="87">
        <v>0.57220309548117965</v>
      </c>
      <c r="L77" s="84">
        <v>130371.62026436711</v>
      </c>
      <c r="M77" s="87">
        <v>0.71694210567501326</v>
      </c>
      <c r="N77" s="84">
        <v>263008.87</v>
      </c>
      <c r="O77" s="88">
        <v>0.63583234415984724</v>
      </c>
      <c r="P77" s="177">
        <v>650824.55112884962</v>
      </c>
      <c r="Q77" s="178">
        <v>186911.81887115038</v>
      </c>
      <c r="R77" s="179">
        <v>837736.37</v>
      </c>
      <c r="S77" s="79"/>
      <c r="T77" s="83">
        <v>1091798.7289675195</v>
      </c>
      <c r="U77" s="87">
        <v>5.9364956744086577</v>
      </c>
      <c r="V77" s="87">
        <v>114933.64255968301</v>
      </c>
      <c r="W77" s="87">
        <v>4.9804412427821214</v>
      </c>
      <c r="X77" s="84">
        <v>1206732.3715272024</v>
      </c>
      <c r="Y77" s="88">
        <v>5.8299066212242252</v>
      </c>
      <c r="Z77" s="86">
        <v>783602.68412630283</v>
      </c>
      <c r="AA77" s="87">
        <v>0.97572364568540482</v>
      </c>
      <c r="AB77" s="84">
        <v>320039.97916111338</v>
      </c>
      <c r="AC77" s="87">
        <v>1.3654456520729286</v>
      </c>
      <c r="AD77" s="84">
        <v>1103642.6632874161</v>
      </c>
      <c r="AE77" s="88">
        <v>1.0637683697169462</v>
      </c>
      <c r="AF77" s="177">
        <v>1875401.4130938223</v>
      </c>
      <c r="AG77" s="178">
        <v>434973.62172079639</v>
      </c>
      <c r="AH77" s="179">
        <v>2310375.0348146185</v>
      </c>
      <c r="AI77" s="81"/>
      <c r="AJ77" s="83">
        <v>0</v>
      </c>
      <c r="AK77" s="87">
        <v>0</v>
      </c>
      <c r="AL77" s="84">
        <v>0</v>
      </c>
      <c r="AM77" s="87">
        <v>0</v>
      </c>
      <c r="AN77" s="84">
        <v>0</v>
      </c>
      <c r="AO77" s="88">
        <v>0</v>
      </c>
      <c r="AP77" s="86">
        <v>0</v>
      </c>
      <c r="AQ77" s="87">
        <v>0</v>
      </c>
      <c r="AR77" s="84">
        <v>0</v>
      </c>
      <c r="AS77" s="87">
        <v>0</v>
      </c>
      <c r="AT77" s="84">
        <v>0</v>
      </c>
      <c r="AU77" s="88">
        <v>0</v>
      </c>
      <c r="AV77" s="177">
        <v>0</v>
      </c>
      <c r="AW77" s="178">
        <v>0</v>
      </c>
      <c r="AX77" s="179">
        <v>0</v>
      </c>
      <c r="AY77" s="81"/>
      <c r="AZ77" s="83">
        <v>216385.86479929535</v>
      </c>
      <c r="BA77" s="87">
        <v>2.0287062383913237</v>
      </c>
      <c r="BB77" s="87">
        <v>28393.764467216733</v>
      </c>
      <c r="BC77" s="87">
        <v>1.9253925861000023</v>
      </c>
      <c r="BD77" s="84">
        <v>244779.62926651209</v>
      </c>
      <c r="BE77" s="88">
        <v>2.0161571981196786</v>
      </c>
      <c r="BF77" s="86">
        <v>283872.29225000966</v>
      </c>
      <c r="BG77" s="87">
        <v>0.57074097461675732</v>
      </c>
      <c r="BH77" s="84">
        <v>190392.76815774266</v>
      </c>
      <c r="BI77" s="87">
        <v>1.0591969388810285</v>
      </c>
      <c r="BJ77" s="84">
        <v>474265.06040775229</v>
      </c>
      <c r="BK77" s="88">
        <v>0.70040784137651024</v>
      </c>
      <c r="BL77" s="177">
        <v>500258.15704930504</v>
      </c>
      <c r="BM77" s="178">
        <v>218786.53262495939</v>
      </c>
      <c r="BN77" s="179">
        <v>719044.6896742644</v>
      </c>
      <c r="BO77" s="81"/>
      <c r="BP77" s="83">
        <v>9599.8200000000015</v>
      </c>
      <c r="BQ77" s="87">
        <v>0.13055118110236222</v>
      </c>
      <c r="BR77" s="87">
        <v>714.54</v>
      </c>
      <c r="BS77" s="87">
        <v>7.4377016758613509E-2</v>
      </c>
      <c r="BT77" s="84">
        <v>10314.36</v>
      </c>
      <c r="BU77" s="88">
        <v>0.12406013952369498</v>
      </c>
      <c r="BV77" s="86">
        <v>28337.14</v>
      </c>
      <c r="BW77" s="87">
        <v>0.13119957404449384</v>
      </c>
      <c r="BX77" s="84">
        <v>7644.81</v>
      </c>
      <c r="BY77" s="87">
        <v>7.2629943851715326E-2</v>
      </c>
      <c r="BZ77" s="84">
        <v>35981.949999999997</v>
      </c>
      <c r="CA77" s="88">
        <v>0.11200885936459117</v>
      </c>
      <c r="CB77" s="177">
        <v>37936.959999999999</v>
      </c>
      <c r="CC77" s="178">
        <v>8359.35</v>
      </c>
      <c r="CD77" s="179">
        <v>46296.31</v>
      </c>
      <c r="CE77" s="81"/>
      <c r="CF77" s="83">
        <v>0</v>
      </c>
      <c r="CG77" s="87">
        <v>0</v>
      </c>
      <c r="CH77" s="87">
        <v>0</v>
      </c>
      <c r="CI77" s="87">
        <v>0</v>
      </c>
      <c r="CJ77" s="84">
        <v>0</v>
      </c>
      <c r="CK77" s="88">
        <v>0</v>
      </c>
      <c r="CL77" s="86">
        <v>0</v>
      </c>
      <c r="CM77" s="87">
        <v>0</v>
      </c>
      <c r="CN77" s="84">
        <v>0</v>
      </c>
      <c r="CO77" s="87">
        <v>0</v>
      </c>
      <c r="CP77" s="84">
        <v>0</v>
      </c>
      <c r="CQ77" s="88">
        <v>0</v>
      </c>
      <c r="CR77" s="177">
        <v>0</v>
      </c>
      <c r="CS77" s="178">
        <v>0</v>
      </c>
      <c r="CT77" s="179">
        <v>0</v>
      </c>
      <c r="CU77" s="81"/>
      <c r="CV77" s="86">
        <v>1835971.7151600316</v>
      </c>
      <c r="CW77" s="87">
        <v>2.8438399791201179</v>
      </c>
      <c r="CX77" s="87">
        <v>200582.14563368302</v>
      </c>
      <c r="CY77" s="87">
        <v>2.3305619598178491</v>
      </c>
      <c r="CZ77" s="84">
        <v>2036553.8607937146</v>
      </c>
      <c r="DA77" s="88">
        <v>2.7834626655391626</v>
      </c>
      <c r="DB77" s="86">
        <v>1228449.3661119454</v>
      </c>
      <c r="DC77" s="87">
        <v>0.53022349554997272</v>
      </c>
      <c r="DD77" s="84">
        <v>648449.17758322321</v>
      </c>
      <c r="DE77" s="87">
        <v>0.68561209561387781</v>
      </c>
      <c r="DF77" s="84">
        <v>1876898.5436951686</v>
      </c>
      <c r="DG77" s="88">
        <v>0.57526847630978539</v>
      </c>
      <c r="DH77" s="224"/>
      <c r="DI77" s="237" t="s">
        <v>78</v>
      </c>
      <c r="DJ77" s="86">
        <v>2036553.8607937146</v>
      </c>
      <c r="DK77" s="84">
        <v>1876898.5436951686</v>
      </c>
      <c r="DL77" s="85">
        <v>3913452.404488883</v>
      </c>
      <c r="DM77"/>
    </row>
    <row r="78" spans="1:119" s="100" customFormat="1" ht="15.6">
      <c r="A78" s="73">
        <v>63</v>
      </c>
      <c r="B78" s="73" t="s">
        <v>79</v>
      </c>
      <c r="C78" s="82"/>
      <c r="D78" s="83">
        <v>3851812.4064118252</v>
      </c>
      <c r="E78" s="87">
        <v>39.819011158672069</v>
      </c>
      <c r="F78" s="87">
        <v>420277.06558817497</v>
      </c>
      <c r="G78" s="87">
        <v>30.816620148714986</v>
      </c>
      <c r="H78" s="84">
        <v>4272089.4720000001</v>
      </c>
      <c r="I78" s="88">
        <v>38.706630111170504</v>
      </c>
      <c r="J78" s="86">
        <v>2275359.8481199523</v>
      </c>
      <c r="K78" s="87">
        <v>9.8160053154212115</v>
      </c>
      <c r="L78" s="84">
        <v>2236493.5240676184</v>
      </c>
      <c r="M78" s="87">
        <v>12.298967928925993</v>
      </c>
      <c r="N78" s="84">
        <v>4511853.3721875707</v>
      </c>
      <c r="O78" s="88">
        <v>10.907549643263113</v>
      </c>
      <c r="P78" s="177">
        <v>6127172.2545317775</v>
      </c>
      <c r="Q78" s="178">
        <v>2656770.5896557933</v>
      </c>
      <c r="R78" s="179">
        <v>8783942.8441875707</v>
      </c>
      <c r="S78" s="79"/>
      <c r="T78" s="83">
        <v>1354320.5741843036</v>
      </c>
      <c r="U78" s="87">
        <v>7.3639197565387091</v>
      </c>
      <c r="V78" s="87">
        <v>159869.01244225743</v>
      </c>
      <c r="W78" s="87">
        <v>6.9276341137174429</v>
      </c>
      <c r="X78" s="84">
        <v>1514189.5866265611</v>
      </c>
      <c r="Y78" s="88">
        <v>7.3152789343763525</v>
      </c>
      <c r="Z78" s="86">
        <v>4290601.5856941435</v>
      </c>
      <c r="AA78" s="87">
        <v>5.3425562548255501</v>
      </c>
      <c r="AB78" s="84">
        <v>1201725.4286133968</v>
      </c>
      <c r="AC78" s="87">
        <v>5.1271430706461452</v>
      </c>
      <c r="AD78" s="84">
        <v>5492327.0143075399</v>
      </c>
      <c r="AE78" s="88">
        <v>5.2938908111426688</v>
      </c>
      <c r="AF78" s="177">
        <v>5644922.1598784477</v>
      </c>
      <c r="AG78" s="178">
        <v>1361594.4410556543</v>
      </c>
      <c r="AH78" s="179">
        <v>7006516.6009341022</v>
      </c>
      <c r="AI78" s="81"/>
      <c r="AJ78" s="83">
        <v>1164156.8709253415</v>
      </c>
      <c r="AK78" s="87">
        <v>19.291687313370478</v>
      </c>
      <c r="AL78" s="84">
        <v>181005.03907181643</v>
      </c>
      <c r="AM78" s="87">
        <v>20.848311342065934</v>
      </c>
      <c r="AN78" s="84">
        <v>1345161.909997158</v>
      </c>
      <c r="AO78" s="88">
        <v>19.48747461134278</v>
      </c>
      <c r="AP78" s="86">
        <v>23185.489165281284</v>
      </c>
      <c r="AQ78" s="87">
        <v>0.21688545738415824</v>
      </c>
      <c r="AR78" s="84">
        <v>36573.065141922467</v>
      </c>
      <c r="AS78" s="87">
        <v>0.39168780206186443</v>
      </c>
      <c r="AT78" s="84">
        <v>59758.554307203754</v>
      </c>
      <c r="AU78" s="88">
        <v>0.29838249560456248</v>
      </c>
      <c r="AV78" s="177">
        <v>1187342.3600906227</v>
      </c>
      <c r="AW78" s="178">
        <v>217578.1042137389</v>
      </c>
      <c r="AX78" s="179">
        <v>1404920.4643043615</v>
      </c>
      <c r="AY78" s="81"/>
      <c r="AZ78" s="83">
        <v>628205.63759574364</v>
      </c>
      <c r="BA78" s="87">
        <v>5.8896855262018679</v>
      </c>
      <c r="BB78" s="87">
        <v>82432.015267798328</v>
      </c>
      <c r="BC78" s="87">
        <v>5.5897481025156521</v>
      </c>
      <c r="BD78" s="84">
        <v>710637.65286354197</v>
      </c>
      <c r="BE78" s="88">
        <v>5.8532534891444783</v>
      </c>
      <c r="BF78" s="86">
        <v>599633.76347834466</v>
      </c>
      <c r="BG78" s="87">
        <v>1.2055969107380642</v>
      </c>
      <c r="BH78" s="84">
        <v>402173.56616453396</v>
      </c>
      <c r="BI78" s="87">
        <v>2.2373802025264471</v>
      </c>
      <c r="BJ78" s="84">
        <v>1001807.3296428786</v>
      </c>
      <c r="BK78" s="88">
        <v>1.4794969476078765</v>
      </c>
      <c r="BL78" s="177">
        <v>1227839.4010740882</v>
      </c>
      <c r="BM78" s="178">
        <v>484605.58143233228</v>
      </c>
      <c r="BN78" s="179">
        <v>1712444.9825064205</v>
      </c>
      <c r="BO78" s="81"/>
      <c r="BP78" s="83">
        <v>0</v>
      </c>
      <c r="BQ78" s="87">
        <v>0</v>
      </c>
      <c r="BR78" s="87">
        <v>0</v>
      </c>
      <c r="BS78" s="87">
        <v>0</v>
      </c>
      <c r="BT78" s="84">
        <v>0</v>
      </c>
      <c r="BU78" s="88">
        <v>0</v>
      </c>
      <c r="BV78" s="86">
        <v>0</v>
      </c>
      <c r="BW78" s="87">
        <v>0</v>
      </c>
      <c r="BX78" s="84">
        <v>0</v>
      </c>
      <c r="BY78" s="87">
        <v>0</v>
      </c>
      <c r="BZ78" s="84">
        <v>0</v>
      </c>
      <c r="CA78" s="88">
        <v>0</v>
      </c>
      <c r="CB78" s="177">
        <v>0</v>
      </c>
      <c r="CC78" s="178">
        <v>0</v>
      </c>
      <c r="CD78" s="179">
        <v>0</v>
      </c>
      <c r="CE78" s="81"/>
      <c r="CF78" s="83">
        <v>3624323</v>
      </c>
      <c r="CG78" s="87">
        <v>29.132087452777107</v>
      </c>
      <c r="CH78" s="87">
        <v>402702</v>
      </c>
      <c r="CI78" s="87">
        <v>24.6829298191848</v>
      </c>
      <c r="CJ78" s="84">
        <v>4027025</v>
      </c>
      <c r="CK78" s="88">
        <v>28.616272872623913</v>
      </c>
      <c r="CL78" s="86">
        <v>2316152</v>
      </c>
      <c r="CM78" s="87">
        <v>5.0166821893478311</v>
      </c>
      <c r="CN78" s="84">
        <v>1302837</v>
      </c>
      <c r="CO78" s="87">
        <v>8.6175017362833621</v>
      </c>
      <c r="CP78" s="84">
        <v>3618989</v>
      </c>
      <c r="CQ78" s="88">
        <v>5.9049382011013662</v>
      </c>
      <c r="CR78" s="177">
        <v>5940475</v>
      </c>
      <c r="CS78" s="178">
        <v>1705539</v>
      </c>
      <c r="CT78" s="179">
        <v>7646014</v>
      </c>
      <c r="CU78" s="81"/>
      <c r="CV78" s="86">
        <v>10622818.489117214</v>
      </c>
      <c r="CW78" s="87">
        <v>16.45428176307972</v>
      </c>
      <c r="CX78" s="87">
        <v>1246285.1323700473</v>
      </c>
      <c r="CY78" s="87">
        <v>14.480574586596882</v>
      </c>
      <c r="CZ78" s="84">
        <v>11869103.621487262</v>
      </c>
      <c r="DA78" s="88">
        <v>16.222112972229336</v>
      </c>
      <c r="DB78" s="86">
        <v>9504932.6864577197</v>
      </c>
      <c r="DC78" s="87">
        <v>4.1025204400012258</v>
      </c>
      <c r="DD78" s="84">
        <v>5179802.5839874716</v>
      </c>
      <c r="DE78" s="87">
        <v>5.4766594318304067</v>
      </c>
      <c r="DF78" s="84">
        <v>14684735.27044519</v>
      </c>
      <c r="DG78" s="88">
        <v>4.5008641049985139</v>
      </c>
      <c r="DH78" s="224"/>
      <c r="DI78" s="237" t="s">
        <v>79</v>
      </c>
      <c r="DJ78" s="86">
        <v>11869103.621487262</v>
      </c>
      <c r="DK78" s="84">
        <v>14684735.27044519</v>
      </c>
      <c r="DL78" s="85">
        <v>26553838.89193245</v>
      </c>
      <c r="DM78"/>
    </row>
    <row r="79" spans="1:119" s="100" customFormat="1" ht="15.6">
      <c r="A79" s="73">
        <v>64</v>
      </c>
      <c r="B79" s="73" t="s">
        <v>80</v>
      </c>
      <c r="C79" s="82"/>
      <c r="D79" s="83">
        <v>0</v>
      </c>
      <c r="E79" s="87">
        <v>0</v>
      </c>
      <c r="F79" s="87">
        <v>0</v>
      </c>
      <c r="G79" s="87">
        <v>0</v>
      </c>
      <c r="H79" s="84">
        <v>0</v>
      </c>
      <c r="I79" s="88">
        <v>0</v>
      </c>
      <c r="J79" s="86">
        <v>0</v>
      </c>
      <c r="K79" s="87">
        <v>0</v>
      </c>
      <c r="L79" s="84">
        <v>0</v>
      </c>
      <c r="M79" s="87">
        <v>0</v>
      </c>
      <c r="N79" s="84">
        <v>0</v>
      </c>
      <c r="O79" s="88">
        <v>0</v>
      </c>
      <c r="P79" s="177">
        <v>0</v>
      </c>
      <c r="Q79" s="178">
        <v>0</v>
      </c>
      <c r="R79" s="179">
        <v>0</v>
      </c>
      <c r="S79" s="79"/>
      <c r="T79" s="83">
        <v>389775.13609845197</v>
      </c>
      <c r="U79" s="87">
        <v>2.1193452126736663</v>
      </c>
      <c r="V79" s="87">
        <v>45065.163136673902</v>
      </c>
      <c r="W79" s="87">
        <v>1.9528172265317807</v>
      </c>
      <c r="X79" s="84">
        <v>434840.29923512589</v>
      </c>
      <c r="Y79" s="88">
        <v>2.1007792610035554</v>
      </c>
      <c r="Z79" s="86">
        <v>669949.75789566454</v>
      </c>
      <c r="AA79" s="87">
        <v>0.83420569306606618</v>
      </c>
      <c r="AB79" s="84">
        <v>207698.85152213741</v>
      </c>
      <c r="AC79" s="87">
        <v>0.88614395768559173</v>
      </c>
      <c r="AD79" s="84">
        <v>877648.60941780196</v>
      </c>
      <c r="AE79" s="88">
        <v>0.84593941633586833</v>
      </c>
      <c r="AF79" s="177">
        <v>1059724.8939941165</v>
      </c>
      <c r="AG79" s="178">
        <v>252764.01465881133</v>
      </c>
      <c r="AH79" s="179">
        <v>1312488.9086529277</v>
      </c>
      <c r="AI79" s="81"/>
      <c r="AJ79" s="83">
        <v>64621.53282461418</v>
      </c>
      <c r="AK79" s="87">
        <v>1.0708680557563042</v>
      </c>
      <c r="AL79" s="84">
        <v>10047.462988817497</v>
      </c>
      <c r="AM79" s="87">
        <v>1.1572751657241991</v>
      </c>
      <c r="AN79" s="84">
        <v>74668.995813431684</v>
      </c>
      <c r="AO79" s="88">
        <v>1.0817360715869397</v>
      </c>
      <c r="AP79" s="86">
        <v>20638.620241596913</v>
      </c>
      <c r="AQ79" s="87">
        <v>0.1930611236608942</v>
      </c>
      <c r="AR79" s="84">
        <v>32555.603944971423</v>
      </c>
      <c r="AS79" s="87">
        <v>0.34866186097663587</v>
      </c>
      <c r="AT79" s="84">
        <v>53194.224186568332</v>
      </c>
      <c r="AU79" s="88">
        <v>0.26560591280273788</v>
      </c>
      <c r="AV79" s="177">
        <v>85260.153066211089</v>
      </c>
      <c r="AW79" s="178">
        <v>42603.066933788919</v>
      </c>
      <c r="AX79" s="179">
        <v>127863.22</v>
      </c>
      <c r="AY79" s="81"/>
      <c r="AZ79" s="83">
        <v>1361129.9263498425</v>
      </c>
      <c r="BA79" s="87">
        <v>12.761151359901769</v>
      </c>
      <c r="BB79" s="87">
        <v>178605.02382586006</v>
      </c>
      <c r="BC79" s="87">
        <v>12.11127848551299</v>
      </c>
      <c r="BD79" s="84">
        <v>1539734.9501757026</v>
      </c>
      <c r="BE79" s="88">
        <v>12.682214252450004</v>
      </c>
      <c r="BF79" s="86">
        <v>1134149.8837265805</v>
      </c>
      <c r="BG79" s="87">
        <v>2.2802711912069977</v>
      </c>
      <c r="BH79" s="84">
        <v>760672.81578263396</v>
      </c>
      <c r="BI79" s="87">
        <v>4.2317905546677306</v>
      </c>
      <c r="BJ79" s="84">
        <v>1894822.6995092146</v>
      </c>
      <c r="BK79" s="88">
        <v>2.7983269010233154</v>
      </c>
      <c r="BL79" s="177">
        <v>2495279.810076423</v>
      </c>
      <c r="BM79" s="178">
        <v>939277.83960849396</v>
      </c>
      <c r="BN79" s="179">
        <v>3434557.6496849172</v>
      </c>
      <c r="BO79" s="81"/>
      <c r="BP79" s="83">
        <v>0</v>
      </c>
      <c r="BQ79" s="87">
        <v>0</v>
      </c>
      <c r="BR79" s="87">
        <v>0</v>
      </c>
      <c r="BS79" s="87">
        <v>0</v>
      </c>
      <c r="BT79" s="84">
        <v>0</v>
      </c>
      <c r="BU79" s="88">
        <v>0</v>
      </c>
      <c r="BV79" s="86">
        <v>0</v>
      </c>
      <c r="BW79" s="87">
        <v>0</v>
      </c>
      <c r="BX79" s="84">
        <v>0</v>
      </c>
      <c r="BY79" s="87">
        <v>0</v>
      </c>
      <c r="BZ79" s="84">
        <v>0</v>
      </c>
      <c r="CA79" s="88">
        <v>0</v>
      </c>
      <c r="CB79" s="177">
        <v>0</v>
      </c>
      <c r="CC79" s="178">
        <v>0</v>
      </c>
      <c r="CD79" s="179">
        <v>0</v>
      </c>
      <c r="CE79" s="81"/>
      <c r="CF79" s="83">
        <v>0</v>
      </c>
      <c r="CG79" s="87">
        <v>0</v>
      </c>
      <c r="CH79" s="87">
        <v>0</v>
      </c>
      <c r="CI79" s="87">
        <v>0</v>
      </c>
      <c r="CJ79" s="84">
        <v>0</v>
      </c>
      <c r="CK79" s="88">
        <v>0</v>
      </c>
      <c r="CL79" s="86">
        <v>0</v>
      </c>
      <c r="CM79" s="87">
        <v>0</v>
      </c>
      <c r="CN79" s="84">
        <v>0</v>
      </c>
      <c r="CO79" s="87">
        <v>0</v>
      </c>
      <c r="CP79" s="84">
        <v>0</v>
      </c>
      <c r="CQ79" s="88">
        <v>0</v>
      </c>
      <c r="CR79" s="177">
        <v>0</v>
      </c>
      <c r="CS79" s="178">
        <v>0</v>
      </c>
      <c r="CT79" s="179">
        <v>0</v>
      </c>
      <c r="CU79" s="81"/>
      <c r="CV79" s="86">
        <v>1815526.5952729087</v>
      </c>
      <c r="CW79" s="87">
        <v>2.8121713815960891</v>
      </c>
      <c r="CX79" s="87">
        <v>233717.64995135146</v>
      </c>
      <c r="CY79" s="87">
        <v>2.7155630556939032</v>
      </c>
      <c r="CZ79" s="84">
        <v>2049244.2452242603</v>
      </c>
      <c r="DA79" s="88">
        <v>2.8008072651364433</v>
      </c>
      <c r="DB79" s="86">
        <v>1824738.2618638421</v>
      </c>
      <c r="DC79" s="87">
        <v>0.78759379617853975</v>
      </c>
      <c r="DD79" s="84">
        <v>1000927.2712497428</v>
      </c>
      <c r="DE79" s="87">
        <v>1.0582908695424202</v>
      </c>
      <c r="DF79" s="84">
        <v>2825665.5331135849</v>
      </c>
      <c r="DG79" s="88">
        <v>0.86606508980238894</v>
      </c>
      <c r="DH79" s="224"/>
      <c r="DI79" s="237" t="s">
        <v>80</v>
      </c>
      <c r="DJ79" s="86">
        <v>2049244.2452242603</v>
      </c>
      <c r="DK79" s="84">
        <v>2825665.5331135849</v>
      </c>
      <c r="DL79" s="85">
        <v>4874909.7783378456</v>
      </c>
      <c r="DM79"/>
    </row>
    <row r="80" spans="1:119" s="100" customFormat="1" ht="15.6">
      <c r="A80" s="73">
        <v>65</v>
      </c>
      <c r="B80" s="73" t="s">
        <v>81</v>
      </c>
      <c r="C80" s="82"/>
      <c r="D80" s="83">
        <v>0</v>
      </c>
      <c r="E80" s="87">
        <v>0</v>
      </c>
      <c r="F80" s="87">
        <v>0</v>
      </c>
      <c r="G80" s="87">
        <v>0</v>
      </c>
      <c r="H80" s="84">
        <v>0</v>
      </c>
      <c r="I80" s="88">
        <v>0</v>
      </c>
      <c r="J80" s="86">
        <v>0</v>
      </c>
      <c r="K80" s="87">
        <v>0</v>
      </c>
      <c r="L80" s="84">
        <v>0</v>
      </c>
      <c r="M80" s="87">
        <v>0</v>
      </c>
      <c r="N80" s="84">
        <v>0</v>
      </c>
      <c r="O80" s="88">
        <v>0</v>
      </c>
      <c r="P80" s="177">
        <v>0</v>
      </c>
      <c r="Q80" s="178">
        <v>0</v>
      </c>
      <c r="R80" s="179">
        <v>0</v>
      </c>
      <c r="S80" s="79"/>
      <c r="T80" s="83">
        <v>1171818.6633792117</v>
      </c>
      <c r="U80" s="87">
        <v>6.3715923473556062</v>
      </c>
      <c r="V80" s="87">
        <v>153633.15327573736</v>
      </c>
      <c r="W80" s="87">
        <v>6.6574144505671171</v>
      </c>
      <c r="X80" s="84">
        <v>1325451.816654949</v>
      </c>
      <c r="Y80" s="88">
        <v>6.4034582185368807</v>
      </c>
      <c r="Z80" s="86">
        <v>1491209.6868654131</v>
      </c>
      <c r="AA80" s="87">
        <v>1.8568192549927385</v>
      </c>
      <c r="AB80" s="84">
        <v>424849.41946475196</v>
      </c>
      <c r="AC80" s="87">
        <v>1.8126135182061649</v>
      </c>
      <c r="AD80" s="84">
        <v>1916059.1063301652</v>
      </c>
      <c r="AE80" s="88">
        <v>1.8468324391799444</v>
      </c>
      <c r="AF80" s="177">
        <v>2663028.3502446245</v>
      </c>
      <c r="AG80" s="178">
        <v>578482.57274048938</v>
      </c>
      <c r="AH80" s="179">
        <v>3241510.9229851142</v>
      </c>
      <c r="AI80" s="81"/>
      <c r="AJ80" s="83">
        <v>0</v>
      </c>
      <c r="AK80" s="87">
        <v>0</v>
      </c>
      <c r="AL80" s="84">
        <v>0</v>
      </c>
      <c r="AM80" s="87">
        <v>0</v>
      </c>
      <c r="AN80" s="84">
        <v>0</v>
      </c>
      <c r="AO80" s="88">
        <v>0</v>
      </c>
      <c r="AP80" s="86">
        <v>0</v>
      </c>
      <c r="AQ80" s="87">
        <v>0</v>
      </c>
      <c r="AR80" s="84">
        <v>0</v>
      </c>
      <c r="AS80" s="87">
        <v>0</v>
      </c>
      <c r="AT80" s="84">
        <v>0</v>
      </c>
      <c r="AU80" s="88">
        <v>0</v>
      </c>
      <c r="AV80" s="177">
        <v>0</v>
      </c>
      <c r="AW80" s="178">
        <v>0</v>
      </c>
      <c r="AX80" s="179">
        <v>0</v>
      </c>
      <c r="AY80" s="81"/>
      <c r="AZ80" s="83">
        <v>757436.35093720967</v>
      </c>
      <c r="BA80" s="87">
        <v>7.1012764708819418</v>
      </c>
      <c r="BB80" s="87">
        <v>99389.437324693863</v>
      </c>
      <c r="BC80" s="87">
        <v>6.7396377110391175</v>
      </c>
      <c r="BD80" s="84">
        <v>856825.78826190357</v>
      </c>
      <c r="BE80" s="88">
        <v>7.0573498526625169</v>
      </c>
      <c r="BF80" s="86">
        <v>203473.82636339852</v>
      </c>
      <c r="BG80" s="87">
        <v>0.40909540359567431</v>
      </c>
      <c r="BH80" s="84">
        <v>136469.62421699328</v>
      </c>
      <c r="BI80" s="87">
        <v>0.75921060248004624</v>
      </c>
      <c r="BJ80" s="84">
        <v>339943.4505803918</v>
      </c>
      <c r="BK80" s="88">
        <v>0.50203794942513269</v>
      </c>
      <c r="BL80" s="177">
        <v>960910.17730060825</v>
      </c>
      <c r="BM80" s="178">
        <v>235859.06154168714</v>
      </c>
      <c r="BN80" s="179">
        <v>1196769.2388422955</v>
      </c>
      <c r="BO80" s="81"/>
      <c r="BP80" s="83">
        <v>187174.86000000004</v>
      </c>
      <c r="BQ80" s="87">
        <v>2.5454538778507616</v>
      </c>
      <c r="BR80" s="87">
        <v>-5177.1999999999989</v>
      </c>
      <c r="BS80" s="87">
        <v>-0.53889871968356395</v>
      </c>
      <c r="BT80" s="84">
        <v>181997.66000000003</v>
      </c>
      <c r="BU80" s="88">
        <v>2.1890505171999042</v>
      </c>
      <c r="BV80" s="86">
        <v>925696.02999999956</v>
      </c>
      <c r="BW80" s="87">
        <v>4.2859274023659033</v>
      </c>
      <c r="BX80" s="84">
        <v>63781.840000000004</v>
      </c>
      <c r="BY80" s="87">
        <v>0.60596292883133662</v>
      </c>
      <c r="BZ80" s="84">
        <v>989477.86999999953</v>
      </c>
      <c r="CA80" s="88">
        <v>3.080163459323499</v>
      </c>
      <c r="CB80" s="177">
        <v>1112870.8899999997</v>
      </c>
      <c r="CC80" s="178">
        <v>58604.640000000007</v>
      </c>
      <c r="CD80" s="179">
        <v>1171475.5299999996</v>
      </c>
      <c r="CE80" s="81"/>
      <c r="CF80" s="83">
        <v>0</v>
      </c>
      <c r="CG80" s="87">
        <v>0</v>
      </c>
      <c r="CH80" s="87">
        <v>0</v>
      </c>
      <c r="CI80" s="87">
        <v>0</v>
      </c>
      <c r="CJ80" s="84">
        <v>0</v>
      </c>
      <c r="CK80" s="88">
        <v>0</v>
      </c>
      <c r="CL80" s="86">
        <v>0</v>
      </c>
      <c r="CM80" s="87">
        <v>0</v>
      </c>
      <c r="CN80" s="84">
        <v>0</v>
      </c>
      <c r="CO80" s="87">
        <v>0</v>
      </c>
      <c r="CP80" s="84">
        <v>0</v>
      </c>
      <c r="CQ80" s="88">
        <v>0</v>
      </c>
      <c r="CR80" s="177">
        <v>0</v>
      </c>
      <c r="CS80" s="178">
        <v>0</v>
      </c>
      <c r="CT80" s="179">
        <v>0</v>
      </c>
      <c r="CU80" s="81"/>
      <c r="CV80" s="86">
        <v>2116429.8743164213</v>
      </c>
      <c r="CW80" s="87">
        <v>3.2782574153439943</v>
      </c>
      <c r="CX80" s="87">
        <v>247845.39060043122</v>
      </c>
      <c r="CY80" s="87">
        <v>2.8797131341113937</v>
      </c>
      <c r="CZ80" s="84">
        <v>2364275.2649168526</v>
      </c>
      <c r="DA80" s="88">
        <v>3.2313763252934451</v>
      </c>
      <c r="DB80" s="86">
        <v>2620379.5432288111</v>
      </c>
      <c r="DC80" s="87">
        <v>1.1310086027199022</v>
      </c>
      <c r="DD80" s="84">
        <v>625100.88368174515</v>
      </c>
      <c r="DE80" s="87">
        <v>0.66092570034314502</v>
      </c>
      <c r="DF80" s="84">
        <v>3245480.4269105564</v>
      </c>
      <c r="DG80" s="88">
        <v>0.99473814733019206</v>
      </c>
      <c r="DH80" s="224"/>
      <c r="DI80" s="237" t="s">
        <v>81</v>
      </c>
      <c r="DJ80" s="86">
        <v>2364275.2649168526</v>
      </c>
      <c r="DK80" s="84">
        <v>3245480.4269105564</v>
      </c>
      <c r="DL80" s="85">
        <v>5609755.691827409</v>
      </c>
      <c r="DM80"/>
    </row>
    <row r="81" spans="1:119" s="100" customFormat="1" ht="15.6">
      <c r="A81" s="73">
        <v>66</v>
      </c>
      <c r="B81" s="73" t="s">
        <v>82</v>
      </c>
      <c r="C81" s="82"/>
      <c r="D81" s="83">
        <v>0</v>
      </c>
      <c r="E81" s="87">
        <v>0</v>
      </c>
      <c r="F81" s="87">
        <v>0</v>
      </c>
      <c r="G81" s="87">
        <v>0</v>
      </c>
      <c r="H81" s="84">
        <v>0</v>
      </c>
      <c r="I81" s="88">
        <v>0</v>
      </c>
      <c r="J81" s="86">
        <v>0</v>
      </c>
      <c r="K81" s="87">
        <v>0</v>
      </c>
      <c r="L81" s="84">
        <v>0</v>
      </c>
      <c r="M81" s="87">
        <v>0</v>
      </c>
      <c r="N81" s="84">
        <v>0</v>
      </c>
      <c r="O81" s="88">
        <v>0</v>
      </c>
      <c r="P81" s="177">
        <v>0</v>
      </c>
      <c r="Q81" s="178">
        <v>0</v>
      </c>
      <c r="R81" s="179">
        <v>0</v>
      </c>
      <c r="S81" s="79"/>
      <c r="T81" s="83">
        <v>1238871.8097200124</v>
      </c>
      <c r="U81" s="87">
        <v>6.7361840093958145</v>
      </c>
      <c r="V81" s="87">
        <v>149596.68252022268</v>
      </c>
      <c r="W81" s="87">
        <v>6.4825013008719798</v>
      </c>
      <c r="X81" s="84">
        <v>1388468.492240235</v>
      </c>
      <c r="Y81" s="88">
        <v>6.7079013104026037</v>
      </c>
      <c r="Z81" s="86">
        <v>3896456.0232423088</v>
      </c>
      <c r="AA81" s="87">
        <v>4.8517754638497985</v>
      </c>
      <c r="AB81" s="84">
        <v>1079755.8544254757</v>
      </c>
      <c r="AC81" s="87">
        <v>4.606761757047062</v>
      </c>
      <c r="AD81" s="84">
        <v>4976211.8776677847</v>
      </c>
      <c r="AE81" s="88">
        <v>4.7964227666814958</v>
      </c>
      <c r="AF81" s="177">
        <v>5135327.8329623211</v>
      </c>
      <c r="AG81" s="178">
        <v>1229352.5369456983</v>
      </c>
      <c r="AH81" s="179">
        <v>6364680.3699080199</v>
      </c>
      <c r="AI81" s="81"/>
      <c r="AJ81" s="83">
        <v>0</v>
      </c>
      <c r="AK81" s="87">
        <v>0</v>
      </c>
      <c r="AL81" s="84">
        <v>0</v>
      </c>
      <c r="AM81" s="87">
        <v>0</v>
      </c>
      <c r="AN81" s="84">
        <v>0</v>
      </c>
      <c r="AO81" s="88">
        <v>0</v>
      </c>
      <c r="AP81" s="86">
        <v>0</v>
      </c>
      <c r="AQ81" s="87">
        <v>0</v>
      </c>
      <c r="AR81" s="84">
        <v>0</v>
      </c>
      <c r="AS81" s="87">
        <v>0</v>
      </c>
      <c r="AT81" s="84">
        <v>0</v>
      </c>
      <c r="AU81" s="88">
        <v>0</v>
      </c>
      <c r="AV81" s="177">
        <v>0</v>
      </c>
      <c r="AW81" s="178">
        <v>0</v>
      </c>
      <c r="AX81" s="179">
        <v>0</v>
      </c>
      <c r="AY81" s="81"/>
      <c r="AZ81" s="83">
        <v>188328.78508613314</v>
      </c>
      <c r="BA81" s="87">
        <v>1.765659607790339</v>
      </c>
      <c r="BB81" s="87">
        <v>24712.164868498181</v>
      </c>
      <c r="BC81" s="87">
        <v>1.6757418368819543</v>
      </c>
      <c r="BD81" s="84">
        <v>213040.94995463133</v>
      </c>
      <c r="BE81" s="88">
        <v>1.7547377044093215</v>
      </c>
      <c r="BF81" s="86">
        <v>914356.84392887505</v>
      </c>
      <c r="BG81" s="87">
        <v>1.8383651046572005</v>
      </c>
      <c r="BH81" s="84">
        <v>613257.91686028731</v>
      </c>
      <c r="BI81" s="87">
        <v>3.4116889762577736</v>
      </c>
      <c r="BJ81" s="84">
        <v>1527614.7607891625</v>
      </c>
      <c r="BK81" s="88">
        <v>2.2560239966640858</v>
      </c>
      <c r="BL81" s="177">
        <v>1102685.6290150082</v>
      </c>
      <c r="BM81" s="178">
        <v>637970.08172878553</v>
      </c>
      <c r="BN81" s="179">
        <v>1740655.7107437938</v>
      </c>
      <c r="BO81" s="81"/>
      <c r="BP81" s="83">
        <v>0</v>
      </c>
      <c r="BQ81" s="87">
        <v>0</v>
      </c>
      <c r="BR81" s="87">
        <v>0</v>
      </c>
      <c r="BS81" s="87">
        <v>0</v>
      </c>
      <c r="BT81" s="84">
        <v>0</v>
      </c>
      <c r="BU81" s="88">
        <v>0</v>
      </c>
      <c r="BV81" s="86">
        <v>0</v>
      </c>
      <c r="BW81" s="87">
        <v>0</v>
      </c>
      <c r="BX81" s="84">
        <v>0</v>
      </c>
      <c r="BY81" s="87">
        <v>0</v>
      </c>
      <c r="BZ81" s="84">
        <v>0</v>
      </c>
      <c r="CA81" s="88">
        <v>0</v>
      </c>
      <c r="CB81" s="177">
        <v>0</v>
      </c>
      <c r="CC81" s="178">
        <v>0</v>
      </c>
      <c r="CD81" s="179">
        <v>0</v>
      </c>
      <c r="CE81" s="81"/>
      <c r="CF81" s="83">
        <v>0</v>
      </c>
      <c r="CG81" s="87">
        <v>0</v>
      </c>
      <c r="CH81" s="87">
        <v>0</v>
      </c>
      <c r="CI81" s="87">
        <v>0</v>
      </c>
      <c r="CJ81" s="84">
        <v>0</v>
      </c>
      <c r="CK81" s="88">
        <v>0</v>
      </c>
      <c r="CL81" s="86">
        <v>0</v>
      </c>
      <c r="CM81" s="87">
        <v>0</v>
      </c>
      <c r="CN81" s="84">
        <v>0</v>
      </c>
      <c r="CO81" s="87">
        <v>0</v>
      </c>
      <c r="CP81" s="84">
        <v>0</v>
      </c>
      <c r="CQ81" s="88">
        <v>0</v>
      </c>
      <c r="CR81" s="177">
        <v>0</v>
      </c>
      <c r="CS81" s="178">
        <v>0</v>
      </c>
      <c r="CT81" s="179">
        <v>0</v>
      </c>
      <c r="CU81" s="81"/>
      <c r="CV81" s="86">
        <v>1427200.5948061454</v>
      </c>
      <c r="CW81" s="87">
        <v>2.2106713715793553</v>
      </c>
      <c r="CX81" s="87">
        <v>174308.84738872087</v>
      </c>
      <c r="CY81" s="87">
        <v>2.0252927682095239</v>
      </c>
      <c r="CZ81" s="84">
        <v>1601509.4421948662</v>
      </c>
      <c r="DA81" s="88">
        <v>2.1888651347136605</v>
      </c>
      <c r="DB81" s="86">
        <v>4810812.8671711842</v>
      </c>
      <c r="DC81" s="87">
        <v>2.0764437552209567</v>
      </c>
      <c r="DD81" s="84">
        <v>1693013.771285763</v>
      </c>
      <c r="DE81" s="87">
        <v>1.790041162455501</v>
      </c>
      <c r="DF81" s="84">
        <v>6503826.6384569472</v>
      </c>
      <c r="DG81" s="88">
        <v>1.9934196512945763</v>
      </c>
      <c r="DH81" s="224"/>
      <c r="DI81" s="237" t="s">
        <v>82</v>
      </c>
      <c r="DJ81" s="86">
        <v>1601509.4421948662</v>
      </c>
      <c r="DK81" s="84">
        <v>6503826.6384569472</v>
      </c>
      <c r="DL81" s="85">
        <v>8105336.0806518132</v>
      </c>
      <c r="DM81"/>
    </row>
    <row r="82" spans="1:119" s="100" customFormat="1" ht="15.6">
      <c r="A82" s="73">
        <v>67</v>
      </c>
      <c r="B82" s="73" t="s">
        <v>83</v>
      </c>
      <c r="C82" s="82"/>
      <c r="D82" s="83">
        <v>0</v>
      </c>
      <c r="E82" s="87">
        <v>0</v>
      </c>
      <c r="F82" s="87">
        <v>0</v>
      </c>
      <c r="G82" s="87">
        <v>0</v>
      </c>
      <c r="H82" s="84">
        <v>0</v>
      </c>
      <c r="I82" s="88">
        <v>0</v>
      </c>
      <c r="J82" s="86">
        <v>0</v>
      </c>
      <c r="K82" s="87">
        <v>0</v>
      </c>
      <c r="L82" s="84">
        <v>0</v>
      </c>
      <c r="M82" s="87">
        <v>0</v>
      </c>
      <c r="N82" s="84">
        <v>0</v>
      </c>
      <c r="O82" s="88">
        <v>0</v>
      </c>
      <c r="P82" s="177">
        <v>0</v>
      </c>
      <c r="Q82" s="178">
        <v>0</v>
      </c>
      <c r="R82" s="179">
        <v>0</v>
      </c>
      <c r="S82" s="79"/>
      <c r="T82" s="83">
        <v>0</v>
      </c>
      <c r="U82" s="87">
        <v>0</v>
      </c>
      <c r="V82" s="87">
        <v>0</v>
      </c>
      <c r="W82" s="87">
        <v>0</v>
      </c>
      <c r="X82" s="84">
        <v>0</v>
      </c>
      <c r="Y82" s="88">
        <v>0</v>
      </c>
      <c r="Z82" s="86">
        <v>0</v>
      </c>
      <c r="AA82" s="87">
        <v>0</v>
      </c>
      <c r="AB82" s="84">
        <v>0</v>
      </c>
      <c r="AC82" s="87">
        <v>0</v>
      </c>
      <c r="AD82" s="84">
        <v>0</v>
      </c>
      <c r="AE82" s="88">
        <v>0</v>
      </c>
      <c r="AF82" s="177">
        <v>0</v>
      </c>
      <c r="AG82" s="178">
        <v>0</v>
      </c>
      <c r="AH82" s="179">
        <v>0</v>
      </c>
      <c r="AI82" s="81"/>
      <c r="AJ82" s="83">
        <v>0</v>
      </c>
      <c r="AK82" s="87">
        <v>0</v>
      </c>
      <c r="AL82" s="84">
        <v>0</v>
      </c>
      <c r="AM82" s="87">
        <v>0</v>
      </c>
      <c r="AN82" s="84">
        <v>0</v>
      </c>
      <c r="AO82" s="88">
        <v>0</v>
      </c>
      <c r="AP82" s="86">
        <v>0</v>
      </c>
      <c r="AQ82" s="87">
        <v>0</v>
      </c>
      <c r="AR82" s="84">
        <v>0</v>
      </c>
      <c r="AS82" s="87">
        <v>0</v>
      </c>
      <c r="AT82" s="84">
        <v>0</v>
      </c>
      <c r="AU82" s="88">
        <v>0</v>
      </c>
      <c r="AV82" s="177">
        <v>0</v>
      </c>
      <c r="AW82" s="178">
        <v>0</v>
      </c>
      <c r="AX82" s="179">
        <v>0</v>
      </c>
      <c r="AY82" s="81"/>
      <c r="AZ82" s="83">
        <v>0</v>
      </c>
      <c r="BA82" s="87">
        <v>0</v>
      </c>
      <c r="BB82" s="87">
        <v>0</v>
      </c>
      <c r="BC82" s="87">
        <v>0</v>
      </c>
      <c r="BD82" s="84">
        <v>0</v>
      </c>
      <c r="BE82" s="88">
        <v>0</v>
      </c>
      <c r="BF82" s="86">
        <v>0</v>
      </c>
      <c r="BG82" s="87">
        <v>0</v>
      </c>
      <c r="BH82" s="84">
        <v>0</v>
      </c>
      <c r="BI82" s="87">
        <v>0</v>
      </c>
      <c r="BJ82" s="84">
        <v>0</v>
      </c>
      <c r="BK82" s="88">
        <v>0</v>
      </c>
      <c r="BL82" s="177">
        <v>0</v>
      </c>
      <c r="BM82" s="178">
        <v>0</v>
      </c>
      <c r="BN82" s="179">
        <v>0</v>
      </c>
      <c r="BO82" s="81"/>
      <c r="BP82" s="83">
        <v>67623.37999999999</v>
      </c>
      <c r="BQ82" s="87">
        <v>0.91963308990521253</v>
      </c>
      <c r="BR82" s="87">
        <v>9790.3499999999985</v>
      </c>
      <c r="BS82" s="87">
        <v>1.0190850421567605</v>
      </c>
      <c r="BT82" s="84">
        <v>77413.729999999981</v>
      </c>
      <c r="BU82" s="88">
        <v>0.93112496993023797</v>
      </c>
      <c r="BV82" s="86">
        <v>64720.26999999999</v>
      </c>
      <c r="BW82" s="87">
        <v>0.2996516887746834</v>
      </c>
      <c r="BX82" s="84">
        <v>0</v>
      </c>
      <c r="BY82" s="87">
        <v>0</v>
      </c>
      <c r="BZ82" s="84">
        <v>64720.26999999999</v>
      </c>
      <c r="CA82" s="88">
        <v>0.20146889261055526</v>
      </c>
      <c r="CB82" s="177">
        <v>132343.64999999997</v>
      </c>
      <c r="CC82" s="178">
        <v>9790.3499999999985</v>
      </c>
      <c r="CD82" s="179">
        <v>142133.99999999997</v>
      </c>
      <c r="CE82" s="81"/>
      <c r="CF82" s="83">
        <v>0</v>
      </c>
      <c r="CG82" s="87">
        <v>0</v>
      </c>
      <c r="CH82" s="87">
        <v>0</v>
      </c>
      <c r="CI82" s="87">
        <v>0</v>
      </c>
      <c r="CJ82" s="84">
        <v>0</v>
      </c>
      <c r="CK82" s="88">
        <v>0</v>
      </c>
      <c r="CL82" s="86">
        <v>0</v>
      </c>
      <c r="CM82" s="87">
        <v>0</v>
      </c>
      <c r="CN82" s="84">
        <v>0</v>
      </c>
      <c r="CO82" s="87">
        <v>0</v>
      </c>
      <c r="CP82" s="84">
        <v>0</v>
      </c>
      <c r="CQ82" s="88">
        <v>0</v>
      </c>
      <c r="CR82" s="177">
        <v>0</v>
      </c>
      <c r="CS82" s="178">
        <v>0</v>
      </c>
      <c r="CT82" s="179">
        <v>0</v>
      </c>
      <c r="CU82" s="81"/>
      <c r="CV82" s="86">
        <v>67623.37999999999</v>
      </c>
      <c r="CW82" s="87">
        <v>0.10474566137336661</v>
      </c>
      <c r="CX82" s="87">
        <v>9790.3499999999985</v>
      </c>
      <c r="CY82" s="87">
        <v>0.11375397950410149</v>
      </c>
      <c r="CZ82" s="84">
        <v>77413.729999999981</v>
      </c>
      <c r="DA82" s="88">
        <v>0.10580531720931247</v>
      </c>
      <c r="DB82" s="86">
        <v>64720.26999999999</v>
      </c>
      <c r="DC82" s="87">
        <v>2.7934572428450325E-2</v>
      </c>
      <c r="DD82" s="84">
        <v>0</v>
      </c>
      <c r="DE82" s="87">
        <v>0</v>
      </c>
      <c r="DF82" s="84">
        <v>64720.26999999999</v>
      </c>
      <c r="DG82" s="88">
        <v>1.9836730778189982E-2</v>
      </c>
      <c r="DH82" s="224"/>
      <c r="DI82" s="237" t="s">
        <v>83</v>
      </c>
      <c r="DJ82" s="86">
        <v>77413.729999999981</v>
      </c>
      <c r="DK82" s="84">
        <v>64720.26999999999</v>
      </c>
      <c r="DL82" s="85">
        <v>142133.99999999997</v>
      </c>
      <c r="DM82"/>
    </row>
    <row r="83" spans="1:119" s="100" customFormat="1" ht="15.6">
      <c r="A83" s="73">
        <v>68</v>
      </c>
      <c r="B83" s="73" t="s">
        <v>84</v>
      </c>
      <c r="C83" s="82"/>
      <c r="D83" s="83">
        <v>0</v>
      </c>
      <c r="E83" s="87">
        <v>0</v>
      </c>
      <c r="F83" s="87">
        <v>0</v>
      </c>
      <c r="G83" s="87">
        <v>0</v>
      </c>
      <c r="H83" s="84">
        <v>0</v>
      </c>
      <c r="I83" s="88">
        <v>0</v>
      </c>
      <c r="J83" s="86">
        <v>0</v>
      </c>
      <c r="K83" s="87">
        <v>0</v>
      </c>
      <c r="L83" s="84">
        <v>0</v>
      </c>
      <c r="M83" s="87">
        <v>0</v>
      </c>
      <c r="N83" s="84">
        <v>0</v>
      </c>
      <c r="O83" s="88">
        <v>0</v>
      </c>
      <c r="P83" s="177">
        <v>0</v>
      </c>
      <c r="Q83" s="178">
        <v>0</v>
      </c>
      <c r="R83" s="179">
        <v>0</v>
      </c>
      <c r="S83" s="79"/>
      <c r="T83" s="83">
        <v>126.98358000000002</v>
      </c>
      <c r="U83" s="87">
        <v>6.9045461712875116E-4</v>
      </c>
      <c r="V83" s="87">
        <v>15.43754</v>
      </c>
      <c r="W83" s="87">
        <v>6.6895783680721063E-4</v>
      </c>
      <c r="X83" s="84">
        <v>142.42112000000003</v>
      </c>
      <c r="Y83" s="88">
        <v>6.8805797381516029E-4</v>
      </c>
      <c r="Z83" s="86">
        <v>553.55831000000001</v>
      </c>
      <c r="AA83" s="87">
        <v>6.8927779763142539E-4</v>
      </c>
      <c r="AB83" s="84">
        <v>156.96016</v>
      </c>
      <c r="AC83" s="87">
        <v>6.6966811016063311E-4</v>
      </c>
      <c r="AD83" s="84">
        <v>710.51846999999998</v>
      </c>
      <c r="AE83" s="88">
        <v>6.8484764102386163E-4</v>
      </c>
      <c r="AF83" s="177">
        <v>680.54188999999997</v>
      </c>
      <c r="AG83" s="178">
        <v>172.39770000000001</v>
      </c>
      <c r="AH83" s="179">
        <v>852.93958999999995</v>
      </c>
      <c r="AI83" s="81"/>
      <c r="AJ83" s="83">
        <v>575739.24536475027</v>
      </c>
      <c r="AK83" s="87">
        <v>9.5407945209172311</v>
      </c>
      <c r="AL83" s="84">
        <v>89516.891756684839</v>
      </c>
      <c r="AM83" s="87">
        <v>10.310630241497908</v>
      </c>
      <c r="AN83" s="84">
        <v>665256.13712143514</v>
      </c>
      <c r="AO83" s="88">
        <v>9.6376220482048343</v>
      </c>
      <c r="AP83" s="86">
        <v>43981.931288042426</v>
      </c>
      <c r="AQ83" s="87">
        <v>0.41142290404335208</v>
      </c>
      <c r="AR83" s="84">
        <v>69377.619190965153</v>
      </c>
      <c r="AS83" s="87">
        <v>0.74301585245162038</v>
      </c>
      <c r="AT83" s="84">
        <v>113359.55047900758</v>
      </c>
      <c r="AU83" s="88">
        <v>0.5660194756160658</v>
      </c>
      <c r="AV83" s="177">
        <v>619721.17665279272</v>
      </c>
      <c r="AW83" s="178">
        <v>158894.51094765001</v>
      </c>
      <c r="AX83" s="179">
        <v>778615.68760044267</v>
      </c>
      <c r="AY83" s="81"/>
      <c r="AZ83" s="83">
        <v>4948.0639385925733</v>
      </c>
      <c r="BA83" s="87">
        <v>4.6390128992448793E-2</v>
      </c>
      <c r="BB83" s="87">
        <v>649.27606140742614</v>
      </c>
      <c r="BC83" s="87">
        <v>4.402767080812546E-2</v>
      </c>
      <c r="BD83" s="84">
        <v>5597.3399999999992</v>
      </c>
      <c r="BE83" s="88">
        <v>4.6103171923004053E-2</v>
      </c>
      <c r="BF83" s="86">
        <v>-17935.22708944945</v>
      </c>
      <c r="BG83" s="87">
        <v>-3.6059767960692539E-2</v>
      </c>
      <c r="BH83" s="84">
        <v>-12029.13291055055</v>
      </c>
      <c r="BI83" s="87">
        <v>-6.6920718047924641E-2</v>
      </c>
      <c r="BJ83" s="84">
        <v>-29964.36</v>
      </c>
      <c r="BK83" s="88">
        <v>-4.4252200842677961E-2</v>
      </c>
      <c r="BL83" s="177">
        <v>-12987.163150856877</v>
      </c>
      <c r="BM83" s="178">
        <v>-11379.856849143123</v>
      </c>
      <c r="BN83" s="179">
        <v>-24367.02</v>
      </c>
      <c r="BO83" s="81"/>
      <c r="BP83" s="83">
        <v>0</v>
      </c>
      <c r="BQ83" s="87">
        <v>0</v>
      </c>
      <c r="BR83" s="87">
        <v>0</v>
      </c>
      <c r="BS83" s="87">
        <v>0</v>
      </c>
      <c r="BT83" s="84">
        <v>0</v>
      </c>
      <c r="BU83" s="88">
        <v>0</v>
      </c>
      <c r="BV83" s="86">
        <v>835755.86</v>
      </c>
      <c r="BW83" s="87">
        <v>3.8695088084820704</v>
      </c>
      <c r="BX83" s="84">
        <v>0</v>
      </c>
      <c r="BY83" s="87">
        <v>0</v>
      </c>
      <c r="BZ83" s="84">
        <v>835755.86</v>
      </c>
      <c r="CA83" s="88">
        <v>2.6016394493870663</v>
      </c>
      <c r="CB83" s="177">
        <v>835755.86</v>
      </c>
      <c r="CC83" s="178">
        <v>0</v>
      </c>
      <c r="CD83" s="179">
        <v>835755.86</v>
      </c>
      <c r="CE83" s="81"/>
      <c r="CF83" s="83">
        <v>0</v>
      </c>
      <c r="CG83" s="87">
        <v>0</v>
      </c>
      <c r="CH83" s="87">
        <v>0</v>
      </c>
      <c r="CI83" s="87">
        <v>0</v>
      </c>
      <c r="CJ83" s="84">
        <v>0</v>
      </c>
      <c r="CK83" s="88">
        <v>0</v>
      </c>
      <c r="CL83" s="86">
        <v>0</v>
      </c>
      <c r="CM83" s="87">
        <v>0</v>
      </c>
      <c r="CN83" s="84">
        <v>0</v>
      </c>
      <c r="CO83" s="87">
        <v>0</v>
      </c>
      <c r="CP83" s="84">
        <v>0</v>
      </c>
      <c r="CQ83" s="88">
        <v>0</v>
      </c>
      <c r="CR83" s="177">
        <v>0</v>
      </c>
      <c r="CS83" s="178">
        <v>0</v>
      </c>
      <c r="CT83" s="179">
        <v>0</v>
      </c>
      <c r="CU83" s="81"/>
      <c r="CV83" s="86">
        <v>580814.29288334283</v>
      </c>
      <c r="CW83" s="87">
        <v>0.89965596577943918</v>
      </c>
      <c r="CX83" s="87">
        <v>90181.60535809226</v>
      </c>
      <c r="CY83" s="87">
        <v>1.0478191778180961</v>
      </c>
      <c r="CZ83" s="84">
        <v>670995.89824143506</v>
      </c>
      <c r="DA83" s="88">
        <v>0.91708452569825283</v>
      </c>
      <c r="DB83" s="86">
        <v>862356.1225085929</v>
      </c>
      <c r="DC83" s="87">
        <v>0.37221027605932228</v>
      </c>
      <c r="DD83" s="84">
        <v>57505.446440414606</v>
      </c>
      <c r="DE83" s="87">
        <v>6.0801109795785353E-2</v>
      </c>
      <c r="DF83" s="84">
        <v>919861.56894900755</v>
      </c>
      <c r="DG83" s="88">
        <v>0.28193711640023916</v>
      </c>
      <c r="DH83" s="224"/>
      <c r="DI83" s="237" t="s">
        <v>84</v>
      </c>
      <c r="DJ83" s="86">
        <v>670995.89824143506</v>
      </c>
      <c r="DK83" s="84">
        <v>919861.56894900755</v>
      </c>
      <c r="DL83" s="85">
        <v>1590857.4671904426</v>
      </c>
      <c r="DM83"/>
    </row>
    <row r="84" spans="1:119" s="100" customFormat="1" ht="15.6">
      <c r="A84" s="73">
        <v>69</v>
      </c>
      <c r="B84" s="73" t="s">
        <v>85</v>
      </c>
      <c r="C84" s="82"/>
      <c r="D84" s="83">
        <v>0</v>
      </c>
      <c r="E84" s="87">
        <v>0</v>
      </c>
      <c r="F84" s="87">
        <v>0</v>
      </c>
      <c r="G84" s="87">
        <v>0</v>
      </c>
      <c r="H84" s="84">
        <v>0</v>
      </c>
      <c r="I84" s="88">
        <v>0</v>
      </c>
      <c r="J84" s="86">
        <v>0</v>
      </c>
      <c r="K84" s="87">
        <v>0</v>
      </c>
      <c r="L84" s="84">
        <v>0</v>
      </c>
      <c r="M84" s="87">
        <v>0</v>
      </c>
      <c r="N84" s="84">
        <v>0</v>
      </c>
      <c r="O84" s="88">
        <v>0</v>
      </c>
      <c r="P84" s="177">
        <v>0</v>
      </c>
      <c r="Q84" s="178">
        <v>0</v>
      </c>
      <c r="R84" s="179">
        <v>0</v>
      </c>
      <c r="S84" s="79"/>
      <c r="T84" s="83">
        <v>611252.34392530529</v>
      </c>
      <c r="U84" s="87">
        <v>3.3235950907510903</v>
      </c>
      <c r="V84" s="87">
        <v>34352.282518832166</v>
      </c>
      <c r="W84" s="87">
        <v>1.4885939471695699</v>
      </c>
      <c r="X84" s="84">
        <v>645604.62644413742</v>
      </c>
      <c r="Y84" s="88">
        <v>3.1190136066676528</v>
      </c>
      <c r="Z84" s="86">
        <v>2163034.7841125904</v>
      </c>
      <c r="AA84" s="87">
        <v>2.6933600765442249</v>
      </c>
      <c r="AB84" s="84">
        <v>525139.62688064692</v>
      </c>
      <c r="AC84" s="87">
        <v>2.2405001466845018</v>
      </c>
      <c r="AD84" s="84">
        <v>2688174.410993237</v>
      </c>
      <c r="AE84" s="88">
        <v>2.5910514388590449</v>
      </c>
      <c r="AF84" s="177">
        <v>2774287.1280378955</v>
      </c>
      <c r="AG84" s="178">
        <v>559491.90939947905</v>
      </c>
      <c r="AH84" s="179">
        <v>3333779.0374373747</v>
      </c>
      <c r="AI84" s="81"/>
      <c r="AJ84" s="83">
        <v>2760005.5814538216</v>
      </c>
      <c r="AK84" s="87">
        <v>45.737104672364268</v>
      </c>
      <c r="AL84" s="84">
        <v>429130.24059411202</v>
      </c>
      <c r="AM84" s="87">
        <v>49.42757896730155</v>
      </c>
      <c r="AN84" s="84">
        <v>3189135.8220479335</v>
      </c>
      <c r="AO84" s="88">
        <v>46.201280977703412</v>
      </c>
      <c r="AP84" s="86">
        <v>881481.83075311303</v>
      </c>
      <c r="AQ84" s="87">
        <v>8.2457000874924038</v>
      </c>
      <c r="AR84" s="84">
        <v>1390459.8771989534</v>
      </c>
      <c r="AS84" s="87">
        <v>14.891455529959982</v>
      </c>
      <c r="AT84" s="84">
        <v>2271941.7079520663</v>
      </c>
      <c r="AU84" s="88">
        <v>11.344110387976864</v>
      </c>
      <c r="AV84" s="177">
        <v>3641487.4122069348</v>
      </c>
      <c r="AW84" s="178">
        <v>1819590.1177930655</v>
      </c>
      <c r="AX84" s="179">
        <v>5461077.5300000003</v>
      </c>
      <c r="AY84" s="81"/>
      <c r="AZ84" s="83">
        <v>312340.7299936107</v>
      </c>
      <c r="BA84" s="87">
        <v>2.9283224577976288</v>
      </c>
      <c r="BB84" s="87">
        <v>40984.789506389236</v>
      </c>
      <c r="BC84" s="87">
        <v>2.7791950570549422</v>
      </c>
      <c r="BD84" s="84">
        <v>353325.51949999994</v>
      </c>
      <c r="BE84" s="88">
        <v>2.9102086295085203</v>
      </c>
      <c r="BF84" s="86">
        <v>1032220.7613061586</v>
      </c>
      <c r="BG84" s="87">
        <v>2.0753370420832544</v>
      </c>
      <c r="BH84" s="84">
        <v>692309.08919384121</v>
      </c>
      <c r="BI84" s="87">
        <v>3.8514680737562932</v>
      </c>
      <c r="BJ84" s="84">
        <v>1724529.8504999997</v>
      </c>
      <c r="BK84" s="88">
        <v>2.5468336818647015</v>
      </c>
      <c r="BL84" s="177">
        <v>1344561.4912997694</v>
      </c>
      <c r="BM84" s="178">
        <v>733293.8787002305</v>
      </c>
      <c r="BN84" s="179">
        <v>2077855.3699999999</v>
      </c>
      <c r="BO84" s="81"/>
      <c r="BP84" s="83">
        <v>7778716.4000000013</v>
      </c>
      <c r="BQ84" s="87">
        <v>105.7853807134212</v>
      </c>
      <c r="BR84" s="87">
        <v>797300.75999999966</v>
      </c>
      <c r="BS84" s="87">
        <v>82.991647756843932</v>
      </c>
      <c r="BT84" s="84">
        <v>8576017.1600000001</v>
      </c>
      <c r="BU84" s="88">
        <v>103.15151744046187</v>
      </c>
      <c r="BV84" s="86">
        <v>3763853.5000000005</v>
      </c>
      <c r="BW84" s="87">
        <v>17.426457855869621</v>
      </c>
      <c r="BX84" s="84">
        <v>4415771.6100000003</v>
      </c>
      <c r="BY84" s="87">
        <v>41.952284503643469</v>
      </c>
      <c r="BZ84" s="84">
        <v>8179625.1100000013</v>
      </c>
      <c r="CA84" s="88">
        <v>25.462502132348824</v>
      </c>
      <c r="CB84" s="177">
        <v>11542569.900000002</v>
      </c>
      <c r="CC84" s="178">
        <v>5213072.37</v>
      </c>
      <c r="CD84" s="179">
        <v>16755642.270000003</v>
      </c>
      <c r="CE84" s="81"/>
      <c r="CF84" s="83">
        <v>0</v>
      </c>
      <c r="CG84" s="87">
        <v>0</v>
      </c>
      <c r="CH84" s="87">
        <v>0</v>
      </c>
      <c r="CI84" s="87">
        <v>0</v>
      </c>
      <c r="CJ84" s="84">
        <v>0</v>
      </c>
      <c r="CK84" s="88">
        <v>0</v>
      </c>
      <c r="CL84" s="86">
        <v>0</v>
      </c>
      <c r="CM84" s="87">
        <v>0</v>
      </c>
      <c r="CN84" s="84">
        <v>0</v>
      </c>
      <c r="CO84" s="87">
        <v>0</v>
      </c>
      <c r="CP84" s="84">
        <v>0</v>
      </c>
      <c r="CQ84" s="88">
        <v>0</v>
      </c>
      <c r="CR84" s="177">
        <v>0</v>
      </c>
      <c r="CS84" s="178">
        <v>0</v>
      </c>
      <c r="CT84" s="179">
        <v>0</v>
      </c>
      <c r="CU84" s="81"/>
      <c r="CV84" s="86">
        <v>11462315.055372739</v>
      </c>
      <c r="CW84" s="87">
        <v>17.754625269321277</v>
      </c>
      <c r="CX84" s="87">
        <v>1301768.0726193332</v>
      </c>
      <c r="CY84" s="87">
        <v>15.125230318817339</v>
      </c>
      <c r="CZ84" s="84">
        <v>12764083.127992073</v>
      </c>
      <c r="DA84" s="88">
        <v>17.445327388865451</v>
      </c>
      <c r="DB84" s="86">
        <v>7840590.8761718627</v>
      </c>
      <c r="DC84" s="87">
        <v>3.384156983774476</v>
      </c>
      <c r="DD84" s="84">
        <v>7023680.2032734416</v>
      </c>
      <c r="DE84" s="87">
        <v>7.4262105182020663</v>
      </c>
      <c r="DF84" s="84">
        <v>14864271.079445304</v>
      </c>
      <c r="DG84" s="88">
        <v>4.5558917417524984</v>
      </c>
      <c r="DH84" s="224"/>
      <c r="DI84" s="237" t="s">
        <v>85</v>
      </c>
      <c r="DJ84" s="86">
        <v>12764083.127992073</v>
      </c>
      <c r="DK84" s="84">
        <v>14864271.079445304</v>
      </c>
      <c r="DL84" s="85">
        <v>27628354.207437377</v>
      </c>
      <c r="DM84"/>
    </row>
    <row r="85" spans="1:119" s="100" customFormat="1" ht="15.6">
      <c r="A85" s="73">
        <v>70</v>
      </c>
      <c r="B85" s="73" t="s">
        <v>86</v>
      </c>
      <c r="C85" s="82"/>
      <c r="D85" s="83">
        <v>17468.211707999999</v>
      </c>
      <c r="E85" s="87">
        <v>0.18058172193563726</v>
      </c>
      <c r="F85" s="87">
        <v>0</v>
      </c>
      <c r="G85" s="87">
        <v>0</v>
      </c>
      <c r="H85" s="84">
        <v>17468.211707999999</v>
      </c>
      <c r="I85" s="88">
        <v>0.15826812938181223</v>
      </c>
      <c r="J85" s="86">
        <v>49073.285476000005</v>
      </c>
      <c r="K85" s="87">
        <v>0.21170437347552429</v>
      </c>
      <c r="L85" s="84">
        <v>0</v>
      </c>
      <c r="M85" s="87">
        <v>0</v>
      </c>
      <c r="N85" s="84">
        <v>49073.285476000005</v>
      </c>
      <c r="O85" s="88">
        <v>0.11863623511948652</v>
      </c>
      <c r="P85" s="177">
        <v>66541.497184000007</v>
      </c>
      <c r="Q85" s="178">
        <v>0</v>
      </c>
      <c r="R85" s="179">
        <v>66541.497184000007</v>
      </c>
      <c r="S85" s="79"/>
      <c r="T85" s="83">
        <v>45936.945263342153</v>
      </c>
      <c r="U85" s="87">
        <v>0.24977541154427449</v>
      </c>
      <c r="V85" s="87">
        <v>5472.8155749338175</v>
      </c>
      <c r="W85" s="87">
        <v>0.2371545510652952</v>
      </c>
      <c r="X85" s="84">
        <v>51409.760838275972</v>
      </c>
      <c r="Y85" s="88">
        <v>0.24836833102215553</v>
      </c>
      <c r="Z85" s="86">
        <v>28791.641768425212</v>
      </c>
      <c r="AA85" s="87">
        <v>3.5850675655710214E-2</v>
      </c>
      <c r="AB85" s="84">
        <v>12964.381423779365</v>
      </c>
      <c r="AC85" s="87">
        <v>5.5312334081871133E-2</v>
      </c>
      <c r="AD85" s="84">
        <v>41756.023192204579</v>
      </c>
      <c r="AE85" s="88">
        <v>4.0247390024525279E-2</v>
      </c>
      <c r="AF85" s="177">
        <v>74728.587031767369</v>
      </c>
      <c r="AG85" s="178">
        <v>18437.196998713182</v>
      </c>
      <c r="AH85" s="179">
        <v>93165.784030480543</v>
      </c>
      <c r="AI85" s="81"/>
      <c r="AJ85" s="83">
        <v>0</v>
      </c>
      <c r="AK85" s="87">
        <v>0</v>
      </c>
      <c r="AL85" s="84">
        <v>0</v>
      </c>
      <c r="AM85" s="87">
        <v>0</v>
      </c>
      <c r="AN85" s="84">
        <v>0</v>
      </c>
      <c r="AO85" s="88">
        <v>0</v>
      </c>
      <c r="AP85" s="86">
        <v>0</v>
      </c>
      <c r="AQ85" s="87">
        <v>0</v>
      </c>
      <c r="AR85" s="84">
        <v>0</v>
      </c>
      <c r="AS85" s="87">
        <v>0</v>
      </c>
      <c r="AT85" s="84">
        <v>0</v>
      </c>
      <c r="AU85" s="88">
        <v>0</v>
      </c>
      <c r="AV85" s="177">
        <v>0</v>
      </c>
      <c r="AW85" s="178">
        <v>0</v>
      </c>
      <c r="AX85" s="179">
        <v>0</v>
      </c>
      <c r="AY85" s="81"/>
      <c r="AZ85" s="83">
        <v>0</v>
      </c>
      <c r="BA85" s="87">
        <v>0</v>
      </c>
      <c r="BB85" s="87">
        <v>0</v>
      </c>
      <c r="BC85" s="87">
        <v>0</v>
      </c>
      <c r="BD85" s="84">
        <v>0</v>
      </c>
      <c r="BE85" s="88">
        <v>0</v>
      </c>
      <c r="BF85" s="86">
        <v>0</v>
      </c>
      <c r="BG85" s="87">
        <v>0</v>
      </c>
      <c r="BH85" s="84">
        <v>0</v>
      </c>
      <c r="BI85" s="87">
        <v>0</v>
      </c>
      <c r="BJ85" s="84">
        <v>0</v>
      </c>
      <c r="BK85" s="88">
        <v>0</v>
      </c>
      <c r="BL85" s="177">
        <v>0</v>
      </c>
      <c r="BM85" s="178">
        <v>0</v>
      </c>
      <c r="BN85" s="179">
        <v>0</v>
      </c>
      <c r="BO85" s="81"/>
      <c r="BP85" s="83">
        <v>0</v>
      </c>
      <c r="BQ85" s="87">
        <v>0</v>
      </c>
      <c r="BR85" s="87">
        <v>0</v>
      </c>
      <c r="BS85" s="87">
        <v>0</v>
      </c>
      <c r="BT85" s="84">
        <v>0</v>
      </c>
      <c r="BU85" s="88">
        <v>0</v>
      </c>
      <c r="BV85" s="86">
        <v>0</v>
      </c>
      <c r="BW85" s="87">
        <v>0</v>
      </c>
      <c r="BX85" s="84">
        <v>0</v>
      </c>
      <c r="BY85" s="87">
        <v>0</v>
      </c>
      <c r="BZ85" s="84">
        <v>0</v>
      </c>
      <c r="CA85" s="88">
        <v>0</v>
      </c>
      <c r="CB85" s="177">
        <v>0</v>
      </c>
      <c r="CC85" s="178">
        <v>0</v>
      </c>
      <c r="CD85" s="179">
        <v>0</v>
      </c>
      <c r="CE85" s="81"/>
      <c r="CF85" s="83">
        <v>0</v>
      </c>
      <c r="CG85" s="87">
        <v>0</v>
      </c>
      <c r="CH85" s="87">
        <v>0</v>
      </c>
      <c r="CI85" s="87">
        <v>0</v>
      </c>
      <c r="CJ85" s="84">
        <v>0</v>
      </c>
      <c r="CK85" s="88">
        <v>0</v>
      </c>
      <c r="CL85" s="86">
        <v>0</v>
      </c>
      <c r="CM85" s="87">
        <v>0</v>
      </c>
      <c r="CN85" s="84">
        <v>0</v>
      </c>
      <c r="CO85" s="87">
        <v>0</v>
      </c>
      <c r="CP85" s="84">
        <v>0</v>
      </c>
      <c r="CQ85" s="88">
        <v>0</v>
      </c>
      <c r="CR85" s="177">
        <v>0</v>
      </c>
      <c r="CS85" s="178">
        <v>0</v>
      </c>
      <c r="CT85" s="179">
        <v>0</v>
      </c>
      <c r="CU85" s="81"/>
      <c r="CV85" s="86">
        <v>63405.156971342149</v>
      </c>
      <c r="CW85" s="87">
        <v>9.8211818182488975E-2</v>
      </c>
      <c r="CX85" s="87">
        <v>5472.8155749338175</v>
      </c>
      <c r="CY85" s="87">
        <v>6.3588589860500283E-2</v>
      </c>
      <c r="CZ85" s="84">
        <v>68877.972546275967</v>
      </c>
      <c r="DA85" s="88">
        <v>9.4139059492328384E-2</v>
      </c>
      <c r="DB85" s="86">
        <v>77864.927244425213</v>
      </c>
      <c r="DC85" s="87">
        <v>3.3608071315917122E-2</v>
      </c>
      <c r="DD85" s="84">
        <v>12964.381423779365</v>
      </c>
      <c r="DE85" s="87">
        <v>1.3707376034345001E-2</v>
      </c>
      <c r="DF85" s="84">
        <v>90829.308668204583</v>
      </c>
      <c r="DG85" s="88">
        <v>2.7839138230113879E-2</v>
      </c>
      <c r="DH85" s="224"/>
      <c r="DI85" s="237" t="s">
        <v>86</v>
      </c>
      <c r="DJ85" s="86">
        <v>68877.972546275967</v>
      </c>
      <c r="DK85" s="84">
        <v>90829.308668204583</v>
      </c>
      <c r="DL85" s="85">
        <v>159707.28121448055</v>
      </c>
      <c r="DM85"/>
    </row>
    <row r="86" spans="1:119" s="100" customFormat="1" ht="15.6">
      <c r="A86" s="73">
        <v>71</v>
      </c>
      <c r="B86" s="73" t="s">
        <v>87</v>
      </c>
      <c r="C86" s="82"/>
      <c r="D86" s="83">
        <v>29029.165806999998</v>
      </c>
      <c r="E86" s="87">
        <v>0.30009578744585608</v>
      </c>
      <c r="F86" s="87">
        <v>0</v>
      </c>
      <c r="G86" s="87">
        <v>0</v>
      </c>
      <c r="H86" s="84">
        <v>29029.165806999998</v>
      </c>
      <c r="I86" s="88">
        <v>0.26301443139049202</v>
      </c>
      <c r="J86" s="86">
        <v>27401.279277999998</v>
      </c>
      <c r="K86" s="87">
        <v>0.11821035835910974</v>
      </c>
      <c r="L86" s="84">
        <v>0</v>
      </c>
      <c r="M86" s="87">
        <v>0</v>
      </c>
      <c r="N86" s="84">
        <v>27401.279277999998</v>
      </c>
      <c r="O86" s="88">
        <v>6.6243467896384578E-2</v>
      </c>
      <c r="P86" s="177">
        <v>56430.445084999999</v>
      </c>
      <c r="Q86" s="178">
        <v>0</v>
      </c>
      <c r="R86" s="179">
        <v>56430.445084999999</v>
      </c>
      <c r="S86" s="79"/>
      <c r="T86" s="83">
        <v>3161.9336400619395</v>
      </c>
      <c r="U86" s="87">
        <v>1.7192551043493064E-2</v>
      </c>
      <c r="V86" s="87">
        <v>376.70505892448529</v>
      </c>
      <c r="W86" s="87">
        <v>1.6323831473956114E-2</v>
      </c>
      <c r="X86" s="84">
        <v>3538.638698986425</v>
      </c>
      <c r="Y86" s="88">
        <v>1.7095698821133508E-2</v>
      </c>
      <c r="Z86" s="86">
        <v>1981.787429231699</v>
      </c>
      <c r="AA86" s="87">
        <v>2.4676751300047681E-3</v>
      </c>
      <c r="AB86" s="84">
        <v>892.36481684719797</v>
      </c>
      <c r="AC86" s="87">
        <v>3.8072607754216269E-3</v>
      </c>
      <c r="AD86" s="84">
        <v>2874.152246078897</v>
      </c>
      <c r="AE86" s="88">
        <v>2.7703099479884966E-3</v>
      </c>
      <c r="AF86" s="177">
        <v>5143.7210692936387</v>
      </c>
      <c r="AG86" s="178">
        <v>1269.0698757716832</v>
      </c>
      <c r="AH86" s="179">
        <v>6412.7909450653224</v>
      </c>
      <c r="AI86" s="81"/>
      <c r="AJ86" s="83">
        <v>0</v>
      </c>
      <c r="AK86" s="87">
        <v>0</v>
      </c>
      <c r="AL86" s="84">
        <v>0</v>
      </c>
      <c r="AM86" s="87">
        <v>0</v>
      </c>
      <c r="AN86" s="84">
        <v>0</v>
      </c>
      <c r="AO86" s="88">
        <v>0</v>
      </c>
      <c r="AP86" s="86">
        <v>0</v>
      </c>
      <c r="AQ86" s="87">
        <v>0</v>
      </c>
      <c r="AR86" s="84">
        <v>0</v>
      </c>
      <c r="AS86" s="87">
        <v>0</v>
      </c>
      <c r="AT86" s="84">
        <v>0</v>
      </c>
      <c r="AU86" s="88">
        <v>0</v>
      </c>
      <c r="AV86" s="177">
        <v>0</v>
      </c>
      <c r="AW86" s="178">
        <v>0</v>
      </c>
      <c r="AX86" s="179">
        <v>0</v>
      </c>
      <c r="AY86" s="81"/>
      <c r="AZ86" s="83">
        <v>0</v>
      </c>
      <c r="BA86" s="87">
        <v>0</v>
      </c>
      <c r="BB86" s="87">
        <v>0</v>
      </c>
      <c r="BC86" s="87">
        <v>0</v>
      </c>
      <c r="BD86" s="84">
        <v>0</v>
      </c>
      <c r="BE86" s="88">
        <v>0</v>
      </c>
      <c r="BF86" s="86">
        <v>0</v>
      </c>
      <c r="BG86" s="87">
        <v>0</v>
      </c>
      <c r="BH86" s="84">
        <v>0</v>
      </c>
      <c r="BI86" s="87">
        <v>0</v>
      </c>
      <c r="BJ86" s="84">
        <v>0</v>
      </c>
      <c r="BK86" s="88">
        <v>0</v>
      </c>
      <c r="BL86" s="177">
        <v>0</v>
      </c>
      <c r="BM86" s="178">
        <v>0</v>
      </c>
      <c r="BN86" s="179">
        <v>0</v>
      </c>
      <c r="BO86" s="81"/>
      <c r="BP86" s="83">
        <v>0</v>
      </c>
      <c r="BQ86" s="87">
        <v>0</v>
      </c>
      <c r="BR86" s="87">
        <v>0</v>
      </c>
      <c r="BS86" s="87">
        <v>0</v>
      </c>
      <c r="BT86" s="84">
        <v>0</v>
      </c>
      <c r="BU86" s="88">
        <v>0</v>
      </c>
      <c r="BV86" s="86">
        <v>0</v>
      </c>
      <c r="BW86" s="87">
        <v>0</v>
      </c>
      <c r="BX86" s="84">
        <v>0</v>
      </c>
      <c r="BY86" s="87">
        <v>0</v>
      </c>
      <c r="BZ86" s="84">
        <v>0</v>
      </c>
      <c r="CA86" s="88">
        <v>0</v>
      </c>
      <c r="CB86" s="177">
        <v>0</v>
      </c>
      <c r="CC86" s="178">
        <v>0</v>
      </c>
      <c r="CD86" s="179">
        <v>0</v>
      </c>
      <c r="CE86" s="81"/>
      <c r="CF86" s="83">
        <v>0</v>
      </c>
      <c r="CG86" s="87">
        <v>0</v>
      </c>
      <c r="CH86" s="87">
        <v>0</v>
      </c>
      <c r="CI86" s="87">
        <v>0</v>
      </c>
      <c r="CJ86" s="84">
        <v>0</v>
      </c>
      <c r="CK86" s="88">
        <v>0</v>
      </c>
      <c r="CL86" s="86">
        <v>0</v>
      </c>
      <c r="CM86" s="87">
        <v>0</v>
      </c>
      <c r="CN86" s="84">
        <v>0</v>
      </c>
      <c r="CO86" s="87">
        <v>0</v>
      </c>
      <c r="CP86" s="84">
        <v>0</v>
      </c>
      <c r="CQ86" s="88">
        <v>0</v>
      </c>
      <c r="CR86" s="177">
        <v>0</v>
      </c>
      <c r="CS86" s="178">
        <v>0</v>
      </c>
      <c r="CT86" s="179">
        <v>0</v>
      </c>
      <c r="CU86" s="81"/>
      <c r="CV86" s="86">
        <v>32191.099447061937</v>
      </c>
      <c r="CW86" s="87">
        <v>4.9862606718539051E-2</v>
      </c>
      <c r="CX86" s="87">
        <v>376.70505892448529</v>
      </c>
      <c r="CY86" s="87">
        <v>4.376932341743375E-3</v>
      </c>
      <c r="CZ86" s="84">
        <v>32567.804505986423</v>
      </c>
      <c r="DA86" s="88">
        <v>4.45120896069311E-2</v>
      </c>
      <c r="DB86" s="86">
        <v>29383.066707231697</v>
      </c>
      <c r="DC86" s="87">
        <v>1.2682323561121598E-2</v>
      </c>
      <c r="DD86" s="84">
        <v>892.36481684719797</v>
      </c>
      <c r="DE86" s="87">
        <v>9.4350665137851925E-4</v>
      </c>
      <c r="DF86" s="84">
        <v>30275.431524078896</v>
      </c>
      <c r="DG86" s="88">
        <v>9.2794048037296382E-3</v>
      </c>
      <c r="DH86" s="224"/>
      <c r="DI86" s="237" t="s">
        <v>87</v>
      </c>
      <c r="DJ86" s="86">
        <v>32567.804505986423</v>
      </c>
      <c r="DK86" s="84">
        <v>30275.431524078896</v>
      </c>
      <c r="DL86" s="85">
        <v>62843.236030065324</v>
      </c>
      <c r="DM86"/>
    </row>
    <row r="87" spans="1:119" s="100" customFormat="1" ht="15.6">
      <c r="A87" s="73">
        <v>72</v>
      </c>
      <c r="B87" s="73" t="s">
        <v>88</v>
      </c>
      <c r="C87" s="82"/>
      <c r="D87" s="83">
        <v>137246.22999999998</v>
      </c>
      <c r="E87" s="87">
        <v>1.4188149855788612</v>
      </c>
      <c r="F87" s="87">
        <v>0</v>
      </c>
      <c r="G87" s="87">
        <v>0</v>
      </c>
      <c r="H87" s="84">
        <v>137246.22999999998</v>
      </c>
      <c r="I87" s="88">
        <v>1.2434990169519164</v>
      </c>
      <c r="J87" s="86">
        <v>27707.66</v>
      </c>
      <c r="K87" s="87">
        <v>0.11953209865358648</v>
      </c>
      <c r="L87" s="84">
        <v>0</v>
      </c>
      <c r="M87" s="87">
        <v>0</v>
      </c>
      <c r="N87" s="84">
        <v>27707.66</v>
      </c>
      <c r="O87" s="88">
        <v>6.6984153078122541E-2</v>
      </c>
      <c r="P87" s="177">
        <v>164953.88999999998</v>
      </c>
      <c r="Q87" s="178">
        <v>0</v>
      </c>
      <c r="R87" s="179">
        <v>164953.88999999998</v>
      </c>
      <c r="S87" s="79"/>
      <c r="T87" s="83">
        <v>93359.450152162099</v>
      </c>
      <c r="U87" s="87">
        <v>0.50762833596408141</v>
      </c>
      <c r="V87" s="87">
        <v>11122.61709895937</v>
      </c>
      <c r="W87" s="87">
        <v>0.48197846769334707</v>
      </c>
      <c r="X87" s="84">
        <v>104482.06725112147</v>
      </c>
      <c r="Y87" s="88">
        <v>0.50476867119726299</v>
      </c>
      <c r="Z87" s="86">
        <v>58514.379418764118</v>
      </c>
      <c r="AA87" s="87">
        <v>7.2860730020538098E-2</v>
      </c>
      <c r="AB87" s="84">
        <v>26348.019319708827</v>
      </c>
      <c r="AC87" s="87">
        <v>0.11241341945819411</v>
      </c>
      <c r="AD87" s="84">
        <v>84862.398738472941</v>
      </c>
      <c r="AE87" s="88">
        <v>8.1796344559022544E-2</v>
      </c>
      <c r="AF87" s="177">
        <v>151873.8295709262</v>
      </c>
      <c r="AG87" s="178">
        <v>37470.636418668197</v>
      </c>
      <c r="AH87" s="179">
        <v>189344.46598959441</v>
      </c>
      <c r="AI87" s="81"/>
      <c r="AJ87" s="83">
        <v>105213.20201209356</v>
      </c>
      <c r="AK87" s="87">
        <v>1.7435280804058921</v>
      </c>
      <c r="AL87" s="84">
        <v>16358.722966547028</v>
      </c>
      <c r="AM87" s="87">
        <v>1.8842113529770823</v>
      </c>
      <c r="AN87" s="84">
        <v>121571.92497864059</v>
      </c>
      <c r="AO87" s="88">
        <v>1.7612227820800641</v>
      </c>
      <c r="AP87" s="86">
        <v>8171.5093756897486</v>
      </c>
      <c r="AQ87" s="87">
        <v>7.6439256287906196E-2</v>
      </c>
      <c r="AR87" s="84">
        <v>12889.835645669704</v>
      </c>
      <c r="AS87" s="87">
        <v>0.13804671206526195</v>
      </c>
      <c r="AT87" s="84">
        <v>21061.345021359451</v>
      </c>
      <c r="AU87" s="88">
        <v>0.10516212718192211</v>
      </c>
      <c r="AV87" s="177">
        <v>113384.71138778332</v>
      </c>
      <c r="AW87" s="178">
        <v>29248.55861221673</v>
      </c>
      <c r="AX87" s="179">
        <v>142633.27000000005</v>
      </c>
      <c r="AY87" s="81"/>
      <c r="AZ87" s="83">
        <v>166826.94893607657</v>
      </c>
      <c r="BA87" s="87">
        <v>1.5640710743852222</v>
      </c>
      <c r="BB87" s="87">
        <v>21890.732554406561</v>
      </c>
      <c r="BC87" s="87">
        <v>1.4844193771212153</v>
      </c>
      <c r="BD87" s="84">
        <v>188717.68149048314</v>
      </c>
      <c r="BE87" s="88">
        <v>1.5543961443590109</v>
      </c>
      <c r="BF87" s="86">
        <v>15696.471795322808</v>
      </c>
      <c r="BG87" s="87">
        <v>3.1558626379136083E-2</v>
      </c>
      <c r="BH87" s="84">
        <v>10527.602717877937</v>
      </c>
      <c r="BI87" s="87">
        <v>5.8567374593205844E-2</v>
      </c>
      <c r="BJ87" s="84">
        <v>26224.074513200743</v>
      </c>
      <c r="BK87" s="88">
        <v>3.8728443132825516E-2</v>
      </c>
      <c r="BL87" s="177">
        <v>182523.42073139938</v>
      </c>
      <c r="BM87" s="178">
        <v>32418.335272284497</v>
      </c>
      <c r="BN87" s="179">
        <v>214941.75600368387</v>
      </c>
      <c r="BO87" s="81"/>
      <c r="BP87" s="83">
        <v>0</v>
      </c>
      <c r="BQ87" s="87">
        <v>0</v>
      </c>
      <c r="BR87" s="87">
        <v>0</v>
      </c>
      <c r="BS87" s="87">
        <v>0</v>
      </c>
      <c r="BT87" s="84">
        <v>0</v>
      </c>
      <c r="BU87" s="88">
        <v>0</v>
      </c>
      <c r="BV87" s="86">
        <v>0</v>
      </c>
      <c r="BW87" s="87">
        <v>0</v>
      </c>
      <c r="BX87" s="84">
        <v>0</v>
      </c>
      <c r="BY87" s="87">
        <v>0</v>
      </c>
      <c r="BZ87" s="84">
        <v>0</v>
      </c>
      <c r="CA87" s="88">
        <v>0</v>
      </c>
      <c r="CB87" s="177">
        <v>0</v>
      </c>
      <c r="CC87" s="178">
        <v>0</v>
      </c>
      <c r="CD87" s="179">
        <v>0</v>
      </c>
      <c r="CE87" s="81"/>
      <c r="CF87" s="83">
        <v>80281</v>
      </c>
      <c r="CG87" s="87">
        <v>0.645293786673097</v>
      </c>
      <c r="CH87" s="87">
        <v>8920</v>
      </c>
      <c r="CI87" s="87">
        <v>0.54673613239350294</v>
      </c>
      <c r="CJ87" s="84">
        <v>89201</v>
      </c>
      <c r="CK87" s="88">
        <v>0.63386747201989702</v>
      </c>
      <c r="CL87" s="86">
        <v>1924</v>
      </c>
      <c r="CM87" s="87">
        <v>4.1672984036907881E-3</v>
      </c>
      <c r="CN87" s="84">
        <v>1083</v>
      </c>
      <c r="CO87" s="87">
        <v>7.1634090683599565E-3</v>
      </c>
      <c r="CP87" s="84">
        <v>3007</v>
      </c>
      <c r="CQ87" s="88">
        <v>4.9063838466245156E-3</v>
      </c>
      <c r="CR87" s="177">
        <v>82205</v>
      </c>
      <c r="CS87" s="178">
        <v>10003</v>
      </c>
      <c r="CT87" s="179">
        <v>92208</v>
      </c>
      <c r="CU87" s="81"/>
      <c r="CV87" s="86">
        <v>582926.8311003322</v>
      </c>
      <c r="CW87" s="87">
        <v>0.90292819518759748</v>
      </c>
      <c r="CX87" s="87">
        <v>58292.072619912957</v>
      </c>
      <c r="CY87" s="87">
        <v>0.6772950133608272</v>
      </c>
      <c r="CZ87" s="84">
        <v>641218.90372024511</v>
      </c>
      <c r="DA87" s="88">
        <v>0.87638677930553333</v>
      </c>
      <c r="DB87" s="86">
        <v>112014.02058977669</v>
      </c>
      <c r="DC87" s="87">
        <v>4.8347507993508732E-2</v>
      </c>
      <c r="DD87" s="84">
        <v>50848.457683256463</v>
      </c>
      <c r="DE87" s="87">
        <v>5.3762605977670096E-2</v>
      </c>
      <c r="DF87" s="84">
        <v>162862.47827303316</v>
      </c>
      <c r="DG87" s="88">
        <v>4.9917269124046836E-2</v>
      </c>
      <c r="DH87" s="224"/>
      <c r="DI87" s="237" t="s">
        <v>88</v>
      </c>
      <c r="DJ87" s="86">
        <v>641218.90372024511</v>
      </c>
      <c r="DK87" s="84">
        <v>162862.47827303316</v>
      </c>
      <c r="DL87" s="85">
        <v>804081.38199327828</v>
      </c>
      <c r="DM87"/>
    </row>
    <row r="88" spans="1:119" s="100" customFormat="1" ht="15.6">
      <c r="A88" s="73">
        <v>73</v>
      </c>
      <c r="B88" s="73" t="s">
        <v>89</v>
      </c>
      <c r="C88" s="82"/>
      <c r="D88" s="83">
        <v>0</v>
      </c>
      <c r="E88" s="87">
        <v>0</v>
      </c>
      <c r="F88" s="87">
        <v>0</v>
      </c>
      <c r="G88" s="87">
        <v>0</v>
      </c>
      <c r="H88" s="84">
        <v>0</v>
      </c>
      <c r="I88" s="88">
        <v>0</v>
      </c>
      <c r="J88" s="86">
        <v>0</v>
      </c>
      <c r="K88" s="87">
        <v>0</v>
      </c>
      <c r="L88" s="84">
        <v>0</v>
      </c>
      <c r="M88" s="87">
        <v>0</v>
      </c>
      <c r="N88" s="84">
        <v>0</v>
      </c>
      <c r="O88" s="88">
        <v>0</v>
      </c>
      <c r="P88" s="177">
        <v>0</v>
      </c>
      <c r="Q88" s="178">
        <v>0</v>
      </c>
      <c r="R88" s="179">
        <v>0</v>
      </c>
      <c r="S88" s="79"/>
      <c r="T88" s="83">
        <v>100448.47</v>
      </c>
      <c r="U88" s="87">
        <v>0.54617384306710237</v>
      </c>
      <c r="V88" s="87">
        <v>5765.3899999999994</v>
      </c>
      <c r="W88" s="87">
        <v>0.249832733890887</v>
      </c>
      <c r="X88" s="84">
        <v>106213.86</v>
      </c>
      <c r="Y88" s="88">
        <v>0.51313522392386102</v>
      </c>
      <c r="Z88" s="86">
        <v>70771.489999999991</v>
      </c>
      <c r="AA88" s="87">
        <v>8.8122996044074267E-2</v>
      </c>
      <c r="AB88" s="84">
        <v>17100.669999999998</v>
      </c>
      <c r="AC88" s="87">
        <v>7.2959745717516039E-2</v>
      </c>
      <c r="AD88" s="84">
        <v>87872.159999999989</v>
      </c>
      <c r="AE88" s="88">
        <v>8.4697364007541326E-2</v>
      </c>
      <c r="AF88" s="177">
        <v>171219.96</v>
      </c>
      <c r="AG88" s="178">
        <v>22866.059999999998</v>
      </c>
      <c r="AH88" s="179">
        <v>194086.02</v>
      </c>
      <c r="AI88" s="81"/>
      <c r="AJ88" s="83">
        <v>0</v>
      </c>
      <c r="AK88" s="87">
        <v>0</v>
      </c>
      <c r="AL88" s="84">
        <v>0</v>
      </c>
      <c r="AM88" s="87">
        <v>0</v>
      </c>
      <c r="AN88" s="84">
        <v>0</v>
      </c>
      <c r="AO88" s="88">
        <v>0</v>
      </c>
      <c r="AP88" s="86">
        <v>0</v>
      </c>
      <c r="AQ88" s="87">
        <v>0</v>
      </c>
      <c r="AR88" s="84">
        <v>0</v>
      </c>
      <c r="AS88" s="87">
        <v>0</v>
      </c>
      <c r="AT88" s="84">
        <v>0</v>
      </c>
      <c r="AU88" s="88">
        <v>0</v>
      </c>
      <c r="AV88" s="177">
        <v>0</v>
      </c>
      <c r="AW88" s="178">
        <v>0</v>
      </c>
      <c r="AX88" s="179">
        <v>0</v>
      </c>
      <c r="AY88" s="81"/>
      <c r="AZ88" s="83">
        <v>103773.75436903523</v>
      </c>
      <c r="BA88" s="87">
        <v>0.97292151252587833</v>
      </c>
      <c r="BB88" s="87">
        <v>13617.005630964786</v>
      </c>
      <c r="BC88" s="87">
        <v>0.92337462744726295</v>
      </c>
      <c r="BD88" s="84">
        <v>117390.76000000002</v>
      </c>
      <c r="BE88" s="88">
        <v>0.96690327735176163</v>
      </c>
      <c r="BF88" s="86">
        <v>46074.083553495657</v>
      </c>
      <c r="BG88" s="87">
        <v>9.2634498222660275E-2</v>
      </c>
      <c r="BH88" s="84">
        <v>30901.826446504354</v>
      </c>
      <c r="BI88" s="87">
        <v>0.17191367242926006</v>
      </c>
      <c r="BJ88" s="84">
        <v>76975.91</v>
      </c>
      <c r="BK88" s="88">
        <v>0.1136801663498871</v>
      </c>
      <c r="BL88" s="177">
        <v>149847.83792253089</v>
      </c>
      <c r="BM88" s="178">
        <v>44518.832077469138</v>
      </c>
      <c r="BN88" s="179">
        <v>194366.67000000004</v>
      </c>
      <c r="BO88" s="81"/>
      <c r="BP88" s="83">
        <v>-6039.5099999999902</v>
      </c>
      <c r="BQ88" s="87">
        <v>-8.2133327893598659E-2</v>
      </c>
      <c r="BR88" s="87">
        <v>-3162.6999999999994</v>
      </c>
      <c r="BS88" s="87">
        <v>-0.32920786926199641</v>
      </c>
      <c r="BT88" s="84">
        <v>-9202.20999999999</v>
      </c>
      <c r="BU88" s="88">
        <v>-0.11068330526822216</v>
      </c>
      <c r="BV88" s="86">
        <v>610.33000000000334</v>
      </c>
      <c r="BW88" s="87">
        <v>2.8257980878301889E-3</v>
      </c>
      <c r="BX88" s="84">
        <v>10349.540000000001</v>
      </c>
      <c r="BY88" s="87">
        <v>9.8326382093352468E-2</v>
      </c>
      <c r="BZ88" s="84">
        <v>10959.870000000004</v>
      </c>
      <c r="CA88" s="88">
        <v>3.4117176458869025E-2</v>
      </c>
      <c r="CB88" s="177">
        <v>-5429.1799999999866</v>
      </c>
      <c r="CC88" s="178">
        <v>7186.840000000002</v>
      </c>
      <c r="CD88" s="179">
        <v>1757.6600000000153</v>
      </c>
      <c r="CE88" s="81"/>
      <c r="CF88" s="83">
        <v>0</v>
      </c>
      <c r="CG88" s="87">
        <v>0</v>
      </c>
      <c r="CH88" s="87">
        <v>0</v>
      </c>
      <c r="CI88" s="87">
        <v>0</v>
      </c>
      <c r="CJ88" s="84">
        <v>0</v>
      </c>
      <c r="CK88" s="88">
        <v>0</v>
      </c>
      <c r="CL88" s="86">
        <v>0</v>
      </c>
      <c r="CM88" s="87">
        <v>0</v>
      </c>
      <c r="CN88" s="84">
        <v>0</v>
      </c>
      <c r="CO88" s="87">
        <v>0</v>
      </c>
      <c r="CP88" s="84">
        <v>0</v>
      </c>
      <c r="CQ88" s="88">
        <v>0</v>
      </c>
      <c r="CR88" s="177">
        <v>0</v>
      </c>
      <c r="CS88" s="178">
        <v>0</v>
      </c>
      <c r="CT88" s="179">
        <v>0</v>
      </c>
      <c r="CU88" s="81"/>
      <c r="CV88" s="86">
        <v>198182.71436903524</v>
      </c>
      <c r="CW88" s="87">
        <v>0.3069763665961921</v>
      </c>
      <c r="CX88" s="87">
        <v>16219.695630964785</v>
      </c>
      <c r="CY88" s="87">
        <v>0.18845648259434369</v>
      </c>
      <c r="CZ88" s="84">
        <v>214402.41000000003</v>
      </c>
      <c r="DA88" s="88">
        <v>0.29303477562043678</v>
      </c>
      <c r="DB88" s="86">
        <v>117455.90355349565</v>
      </c>
      <c r="DC88" s="87">
        <v>5.0696334316346341E-2</v>
      </c>
      <c r="DD88" s="84">
        <v>58352.036446504353</v>
      </c>
      <c r="DE88" s="87">
        <v>6.1696218261130684E-2</v>
      </c>
      <c r="DF88" s="84">
        <v>175807.94</v>
      </c>
      <c r="DG88" s="88">
        <v>5.3885046747304641E-2</v>
      </c>
      <c r="DH88" s="224"/>
      <c r="DI88" s="237" t="s">
        <v>89</v>
      </c>
      <c r="DJ88" s="86">
        <v>214402.41000000003</v>
      </c>
      <c r="DK88" s="84">
        <v>175807.94</v>
      </c>
      <c r="DL88" s="85">
        <v>390210.35000000003</v>
      </c>
      <c r="DM88"/>
    </row>
    <row r="89" spans="1:119" s="100" customFormat="1" ht="15.6">
      <c r="A89" s="73">
        <v>74</v>
      </c>
      <c r="B89" s="73" t="s">
        <v>90</v>
      </c>
      <c r="C89" s="82"/>
      <c r="D89" s="83">
        <v>0</v>
      </c>
      <c r="E89" s="87">
        <v>0</v>
      </c>
      <c r="F89" s="87">
        <v>0</v>
      </c>
      <c r="G89" s="87">
        <v>0</v>
      </c>
      <c r="H89" s="84">
        <v>0</v>
      </c>
      <c r="I89" s="88">
        <v>0</v>
      </c>
      <c r="J89" s="86">
        <v>0</v>
      </c>
      <c r="K89" s="87">
        <v>0</v>
      </c>
      <c r="L89" s="84">
        <v>0</v>
      </c>
      <c r="M89" s="87">
        <v>0</v>
      </c>
      <c r="N89" s="84">
        <v>0</v>
      </c>
      <c r="O89" s="88">
        <v>0</v>
      </c>
      <c r="P89" s="177">
        <v>0</v>
      </c>
      <c r="Q89" s="178">
        <v>0</v>
      </c>
      <c r="R89" s="179">
        <v>0</v>
      </c>
      <c r="S89" s="79"/>
      <c r="T89" s="83">
        <v>0</v>
      </c>
      <c r="U89" s="87">
        <v>0</v>
      </c>
      <c r="V89" s="87">
        <v>0</v>
      </c>
      <c r="W89" s="87">
        <v>0</v>
      </c>
      <c r="X89" s="84">
        <v>0</v>
      </c>
      <c r="Y89" s="88">
        <v>0</v>
      </c>
      <c r="Z89" s="86">
        <v>0</v>
      </c>
      <c r="AA89" s="87">
        <v>0</v>
      </c>
      <c r="AB89" s="84">
        <v>0</v>
      </c>
      <c r="AC89" s="87">
        <v>0</v>
      </c>
      <c r="AD89" s="84">
        <v>0</v>
      </c>
      <c r="AE89" s="88">
        <v>0</v>
      </c>
      <c r="AF89" s="177">
        <v>0</v>
      </c>
      <c r="AG89" s="178">
        <v>0</v>
      </c>
      <c r="AH89" s="179">
        <v>0</v>
      </c>
      <c r="AI89" s="81"/>
      <c r="AJ89" s="83">
        <v>0</v>
      </c>
      <c r="AK89" s="87">
        <v>0</v>
      </c>
      <c r="AL89" s="84">
        <v>0</v>
      </c>
      <c r="AM89" s="87">
        <v>0</v>
      </c>
      <c r="AN89" s="84">
        <v>0</v>
      </c>
      <c r="AO89" s="88">
        <v>0</v>
      </c>
      <c r="AP89" s="86">
        <v>0</v>
      </c>
      <c r="AQ89" s="87">
        <v>0</v>
      </c>
      <c r="AR89" s="84">
        <v>0</v>
      </c>
      <c r="AS89" s="87">
        <v>0</v>
      </c>
      <c r="AT89" s="84">
        <v>0</v>
      </c>
      <c r="AU89" s="88">
        <v>0</v>
      </c>
      <c r="AV89" s="177">
        <v>0</v>
      </c>
      <c r="AW89" s="178">
        <v>0</v>
      </c>
      <c r="AX89" s="179">
        <v>0</v>
      </c>
      <c r="AY89" s="81"/>
      <c r="AZ89" s="83">
        <v>0</v>
      </c>
      <c r="BA89" s="87">
        <v>0</v>
      </c>
      <c r="BB89" s="87">
        <v>0</v>
      </c>
      <c r="BC89" s="87">
        <v>0</v>
      </c>
      <c r="BD89" s="84">
        <v>0</v>
      </c>
      <c r="BE89" s="88">
        <v>0</v>
      </c>
      <c r="BF89" s="86">
        <v>0</v>
      </c>
      <c r="BG89" s="87">
        <v>0</v>
      </c>
      <c r="BH89" s="84">
        <v>0</v>
      </c>
      <c r="BI89" s="87">
        <v>0</v>
      </c>
      <c r="BJ89" s="84">
        <v>0</v>
      </c>
      <c r="BK89" s="88">
        <v>0</v>
      </c>
      <c r="BL89" s="177">
        <v>0</v>
      </c>
      <c r="BM89" s="178">
        <v>0</v>
      </c>
      <c r="BN89" s="179">
        <v>0</v>
      </c>
      <c r="BO89" s="81"/>
      <c r="BP89" s="83">
        <v>0</v>
      </c>
      <c r="BQ89" s="87">
        <v>0</v>
      </c>
      <c r="BR89" s="87">
        <v>0</v>
      </c>
      <c r="BS89" s="87">
        <v>0</v>
      </c>
      <c r="BT89" s="84">
        <v>0</v>
      </c>
      <c r="BU89" s="88">
        <v>0</v>
      </c>
      <c r="BV89" s="86">
        <v>0</v>
      </c>
      <c r="BW89" s="87">
        <v>0</v>
      </c>
      <c r="BX89" s="84">
        <v>0</v>
      </c>
      <c r="BY89" s="87">
        <v>0</v>
      </c>
      <c r="BZ89" s="84">
        <v>0</v>
      </c>
      <c r="CA89" s="88">
        <v>0</v>
      </c>
      <c r="CB89" s="177">
        <v>0</v>
      </c>
      <c r="CC89" s="178">
        <v>0</v>
      </c>
      <c r="CD89" s="179">
        <v>0</v>
      </c>
      <c r="CE89" s="81"/>
      <c r="CF89" s="83">
        <v>0</v>
      </c>
      <c r="CG89" s="87">
        <v>0</v>
      </c>
      <c r="CH89" s="87">
        <v>0</v>
      </c>
      <c r="CI89" s="87">
        <v>0</v>
      </c>
      <c r="CJ89" s="84">
        <v>0</v>
      </c>
      <c r="CK89" s="88">
        <v>0</v>
      </c>
      <c r="CL89" s="86">
        <v>0</v>
      </c>
      <c r="CM89" s="87">
        <v>0</v>
      </c>
      <c r="CN89" s="84">
        <v>0</v>
      </c>
      <c r="CO89" s="87">
        <v>0</v>
      </c>
      <c r="CP89" s="84">
        <v>0</v>
      </c>
      <c r="CQ89" s="88">
        <v>0</v>
      </c>
      <c r="CR89" s="177">
        <v>0</v>
      </c>
      <c r="CS89" s="178">
        <v>0</v>
      </c>
      <c r="CT89" s="179">
        <v>0</v>
      </c>
      <c r="CU89" s="81"/>
      <c r="CV89" s="86">
        <v>0</v>
      </c>
      <c r="CW89" s="87">
        <v>0</v>
      </c>
      <c r="CX89" s="87">
        <v>0</v>
      </c>
      <c r="CY89" s="87">
        <v>0</v>
      </c>
      <c r="CZ89" s="84">
        <v>0</v>
      </c>
      <c r="DA89" s="88">
        <v>0</v>
      </c>
      <c r="DB89" s="86">
        <v>0</v>
      </c>
      <c r="DC89" s="87">
        <v>0</v>
      </c>
      <c r="DD89" s="84">
        <v>0</v>
      </c>
      <c r="DE89" s="87">
        <v>0</v>
      </c>
      <c r="DF89" s="84">
        <v>0</v>
      </c>
      <c r="DG89" s="88">
        <v>0</v>
      </c>
      <c r="DH89" s="224"/>
      <c r="DI89" s="237" t="s">
        <v>90</v>
      </c>
      <c r="DJ89" s="86">
        <v>0</v>
      </c>
      <c r="DK89" s="84">
        <v>0</v>
      </c>
      <c r="DL89" s="85">
        <v>0</v>
      </c>
      <c r="DM89"/>
    </row>
    <row r="90" spans="1:119" s="100" customFormat="1" ht="15.6">
      <c r="A90" s="73">
        <v>75</v>
      </c>
      <c r="B90" s="73" t="s">
        <v>91</v>
      </c>
      <c r="C90" s="82"/>
      <c r="D90" s="83">
        <v>85936.989999999991</v>
      </c>
      <c r="E90" s="87">
        <v>0.88839372292805963</v>
      </c>
      <c r="F90" s="87">
        <v>12866.490000000002</v>
      </c>
      <c r="G90" s="87">
        <v>0.94342938847338331</v>
      </c>
      <c r="H90" s="84">
        <v>98803.48</v>
      </c>
      <c r="I90" s="88">
        <v>0.89519420862364207</v>
      </c>
      <c r="J90" s="86">
        <v>215046.47999999998</v>
      </c>
      <c r="K90" s="87">
        <v>0.92772024279446585</v>
      </c>
      <c r="L90" s="84">
        <v>169442.98</v>
      </c>
      <c r="M90" s="87">
        <v>0.93180407382151742</v>
      </c>
      <c r="N90" s="84">
        <v>384489.45999999996</v>
      </c>
      <c r="O90" s="88">
        <v>0.92951555077421455</v>
      </c>
      <c r="P90" s="177">
        <v>300983.46999999997</v>
      </c>
      <c r="Q90" s="178">
        <v>182309.47</v>
      </c>
      <c r="R90" s="179">
        <v>483292.93999999994</v>
      </c>
      <c r="S90" s="79"/>
      <c r="T90" s="83">
        <v>60.62</v>
      </c>
      <c r="U90" s="87">
        <v>3.2961237106675438E-4</v>
      </c>
      <c r="V90" s="87">
        <v>3.8199999999999994</v>
      </c>
      <c r="W90" s="87">
        <v>1.6553278155739478E-4</v>
      </c>
      <c r="X90" s="84">
        <v>64.44</v>
      </c>
      <c r="Y90" s="88">
        <v>3.1131938741001981E-4</v>
      </c>
      <c r="Z90" s="86">
        <v>2939.22</v>
      </c>
      <c r="AA90" s="87">
        <v>3.6598476651072908E-3</v>
      </c>
      <c r="AB90" s="84">
        <v>2949.77</v>
      </c>
      <c r="AC90" s="87">
        <v>1.2585148367003007E-2</v>
      </c>
      <c r="AD90" s="84">
        <v>5888.99</v>
      </c>
      <c r="AE90" s="88">
        <v>5.6762224766839786E-3</v>
      </c>
      <c r="AF90" s="177">
        <v>2999.8399999999997</v>
      </c>
      <c r="AG90" s="178">
        <v>2953.59</v>
      </c>
      <c r="AH90" s="179">
        <v>5953.43</v>
      </c>
      <c r="AI90" s="81"/>
      <c r="AJ90" s="83">
        <v>151988.14188507144</v>
      </c>
      <c r="AK90" s="87">
        <v>2.5186534407999246</v>
      </c>
      <c r="AL90" s="84">
        <v>23631.368114928573</v>
      </c>
      <c r="AM90" s="87">
        <v>2.7218806858936389</v>
      </c>
      <c r="AN90" s="84">
        <v>175619.51</v>
      </c>
      <c r="AO90" s="88">
        <v>2.5442147275703713</v>
      </c>
      <c r="AP90" s="86">
        <v>87958.888222427951</v>
      </c>
      <c r="AQ90" s="87">
        <v>0.82279927618218507</v>
      </c>
      <c r="AR90" s="84">
        <v>138747.39177757208</v>
      </c>
      <c r="AS90" s="87">
        <v>1.4859476698571543</v>
      </c>
      <c r="AT90" s="84">
        <v>226706.28000000003</v>
      </c>
      <c r="AU90" s="88">
        <v>1.1319749344651107</v>
      </c>
      <c r="AV90" s="177">
        <v>239947.03010749939</v>
      </c>
      <c r="AW90" s="178">
        <v>162378.75989250065</v>
      </c>
      <c r="AX90" s="179">
        <v>402325.79000000004</v>
      </c>
      <c r="AY90" s="81"/>
      <c r="AZ90" s="83">
        <v>160228.48591045328</v>
      </c>
      <c r="BA90" s="87">
        <v>1.5022077770007434</v>
      </c>
      <c r="BB90" s="87">
        <v>21024.894089546742</v>
      </c>
      <c r="BC90" s="87">
        <v>1.4257065226518439</v>
      </c>
      <c r="BD90" s="84">
        <v>181253.38000000003</v>
      </c>
      <c r="BE90" s="88">
        <v>1.4929155169715593</v>
      </c>
      <c r="BF90" s="86">
        <v>465712.97094243497</v>
      </c>
      <c r="BG90" s="87">
        <v>0.93634173599886394</v>
      </c>
      <c r="BH90" s="84">
        <v>312353.06905756507</v>
      </c>
      <c r="BI90" s="87">
        <v>1.7376889773552733</v>
      </c>
      <c r="BJ90" s="84">
        <v>778066.04</v>
      </c>
      <c r="BK90" s="88">
        <v>1.1490695836970022</v>
      </c>
      <c r="BL90" s="177">
        <v>625941.45685288822</v>
      </c>
      <c r="BM90" s="178">
        <v>333377.96314711182</v>
      </c>
      <c r="BN90" s="179">
        <v>959319.42</v>
      </c>
      <c r="BO90" s="81"/>
      <c r="BP90" s="83">
        <v>272708.49</v>
      </c>
      <c r="BQ90" s="87">
        <v>3.708654481661295</v>
      </c>
      <c r="BR90" s="87">
        <v>95894.699999999983</v>
      </c>
      <c r="BS90" s="87">
        <v>9.9817528885187858</v>
      </c>
      <c r="BT90" s="84">
        <v>368603.18999999994</v>
      </c>
      <c r="BU90" s="88">
        <v>4.4335240558094773</v>
      </c>
      <c r="BV90" s="86">
        <v>268154.27</v>
      </c>
      <c r="BW90" s="87">
        <v>1.2415411718406371</v>
      </c>
      <c r="BX90" s="84">
        <v>427415.73999999993</v>
      </c>
      <c r="BY90" s="87">
        <v>4.0606870801941906</v>
      </c>
      <c r="BZ90" s="84">
        <v>695570.01</v>
      </c>
      <c r="CA90" s="88">
        <v>2.1652523953903913</v>
      </c>
      <c r="CB90" s="177">
        <v>540862.76</v>
      </c>
      <c r="CC90" s="178">
        <v>523310.43999999994</v>
      </c>
      <c r="CD90" s="179">
        <v>1064173.2</v>
      </c>
      <c r="CE90" s="81"/>
      <c r="CF90" s="83">
        <v>0</v>
      </c>
      <c r="CG90" s="87">
        <v>0</v>
      </c>
      <c r="CH90" s="87">
        <v>0</v>
      </c>
      <c r="CI90" s="87">
        <v>0</v>
      </c>
      <c r="CJ90" s="84">
        <v>0</v>
      </c>
      <c r="CK90" s="88">
        <v>0</v>
      </c>
      <c r="CL90" s="86">
        <v>0</v>
      </c>
      <c r="CM90" s="87">
        <v>0</v>
      </c>
      <c r="CN90" s="84">
        <v>0</v>
      </c>
      <c r="CO90" s="87">
        <v>0</v>
      </c>
      <c r="CP90" s="84">
        <v>0</v>
      </c>
      <c r="CQ90" s="88">
        <v>0</v>
      </c>
      <c r="CR90" s="177">
        <v>0</v>
      </c>
      <c r="CS90" s="178">
        <v>0</v>
      </c>
      <c r="CT90" s="179">
        <v>0</v>
      </c>
      <c r="CU90" s="81"/>
      <c r="CV90" s="86">
        <v>670922.72779552476</v>
      </c>
      <c r="CW90" s="87">
        <v>1.0392299949124912</v>
      </c>
      <c r="CX90" s="87">
        <v>153421.2722044753</v>
      </c>
      <c r="CY90" s="87">
        <v>1.7826002394031941</v>
      </c>
      <c r="CZ90" s="84">
        <v>824344</v>
      </c>
      <c r="DA90" s="88">
        <v>1.1266732452963253</v>
      </c>
      <c r="DB90" s="86">
        <v>1039811.8291648629</v>
      </c>
      <c r="DC90" s="87">
        <v>0.44880373418969483</v>
      </c>
      <c r="DD90" s="84">
        <v>1050908.9508351372</v>
      </c>
      <c r="DE90" s="87">
        <v>1.1111370219742283</v>
      </c>
      <c r="DF90" s="84">
        <v>2090720.78</v>
      </c>
      <c r="DG90" s="88">
        <v>0.64080488609252362</v>
      </c>
      <c r="DH90" s="224"/>
      <c r="DI90" s="237" t="s">
        <v>91</v>
      </c>
      <c r="DJ90" s="86">
        <v>824344</v>
      </c>
      <c r="DK90" s="84">
        <v>2090720.78</v>
      </c>
      <c r="DL90" s="85">
        <v>2915064.7800000003</v>
      </c>
      <c r="DM90"/>
    </row>
    <row r="91" spans="1:119" s="100" customFormat="1" ht="15.6">
      <c r="A91" s="73">
        <v>76</v>
      </c>
      <c r="B91" s="73" t="s">
        <v>92</v>
      </c>
      <c r="C91" s="82"/>
      <c r="D91" s="83">
        <v>643470.52</v>
      </c>
      <c r="E91" s="87">
        <v>6.6520269194587165</v>
      </c>
      <c r="F91" s="87">
        <v>0</v>
      </c>
      <c r="G91" s="87">
        <v>0</v>
      </c>
      <c r="H91" s="84">
        <v>643470.52</v>
      </c>
      <c r="I91" s="88">
        <v>5.8300687680640753</v>
      </c>
      <c r="J91" s="86">
        <v>0</v>
      </c>
      <c r="K91" s="87">
        <v>0</v>
      </c>
      <c r="L91" s="84">
        <v>0</v>
      </c>
      <c r="M91" s="87">
        <v>0</v>
      </c>
      <c r="N91" s="84">
        <v>0</v>
      </c>
      <c r="O91" s="88">
        <v>0</v>
      </c>
      <c r="P91" s="177">
        <v>643470.52</v>
      </c>
      <c r="Q91" s="178">
        <v>0</v>
      </c>
      <c r="R91" s="179">
        <v>643470.52</v>
      </c>
      <c r="S91" s="79"/>
      <c r="T91" s="83">
        <v>2337257.61</v>
      </c>
      <c r="U91" s="87">
        <v>12.708495919266174</v>
      </c>
      <c r="V91" s="87">
        <v>98049.600000000006</v>
      </c>
      <c r="W91" s="87">
        <v>4.2488018373272087</v>
      </c>
      <c r="X91" s="84">
        <v>2435307.21</v>
      </c>
      <c r="Y91" s="88">
        <v>11.765337504227258</v>
      </c>
      <c r="Z91" s="86">
        <v>78356.450000000186</v>
      </c>
      <c r="AA91" s="87">
        <v>9.7567609970875574E-2</v>
      </c>
      <c r="AB91" s="84">
        <v>139492.53</v>
      </c>
      <c r="AC91" s="87">
        <v>0.59514273524329631</v>
      </c>
      <c r="AD91" s="84">
        <v>217848.98000000019</v>
      </c>
      <c r="AE91" s="88">
        <v>0.20997815869931508</v>
      </c>
      <c r="AF91" s="177">
        <v>2415614.06</v>
      </c>
      <c r="AG91" s="178">
        <v>237542.13</v>
      </c>
      <c r="AH91" s="179">
        <v>2653156.19</v>
      </c>
      <c r="AI91" s="81"/>
      <c r="AJ91" s="83">
        <v>521479.35754563176</v>
      </c>
      <c r="AK91" s="87">
        <v>8.6416332346612279</v>
      </c>
      <c r="AL91" s="84">
        <v>75614.594084220109</v>
      </c>
      <c r="AM91" s="87">
        <v>8.7093520023289699</v>
      </c>
      <c r="AN91" s="84">
        <v>597093.95162985183</v>
      </c>
      <c r="AO91" s="88">
        <v>8.650150689293346</v>
      </c>
      <c r="AP91" s="86">
        <v>50565.188009784659</v>
      </c>
      <c r="AQ91" s="87">
        <v>0.47300507015570015</v>
      </c>
      <c r="AR91" s="84">
        <v>123530.42671972309</v>
      </c>
      <c r="AS91" s="87">
        <v>1.3229780206239823</v>
      </c>
      <c r="AT91" s="84">
        <v>174095.61472950777</v>
      </c>
      <c r="AU91" s="88">
        <v>0.86928280978408567</v>
      </c>
      <c r="AV91" s="177">
        <v>572044.54555541638</v>
      </c>
      <c r="AW91" s="178">
        <v>199145.02080394322</v>
      </c>
      <c r="AX91" s="179">
        <v>771189.56635935954</v>
      </c>
      <c r="AY91" s="81"/>
      <c r="AZ91" s="83">
        <v>961930.79879999999</v>
      </c>
      <c r="BA91" s="87">
        <v>9.01849579794116</v>
      </c>
      <c r="BB91" s="87">
        <v>100976.1612</v>
      </c>
      <c r="BC91" s="87">
        <v>6.847234095070184</v>
      </c>
      <c r="BD91" s="84">
        <v>1062906.96</v>
      </c>
      <c r="BE91" s="88">
        <v>8.7547624970142248</v>
      </c>
      <c r="BF91" s="86">
        <v>228795.30000000002</v>
      </c>
      <c r="BG91" s="87">
        <v>0.46000562955516466</v>
      </c>
      <c r="BH91" s="84">
        <v>113153.73400000001</v>
      </c>
      <c r="BI91" s="87">
        <v>0.62949916551693452</v>
      </c>
      <c r="BJ91" s="84">
        <v>341949.03400000004</v>
      </c>
      <c r="BK91" s="88">
        <v>0.5049998508403889</v>
      </c>
      <c r="BL91" s="177">
        <v>1190726.0988</v>
      </c>
      <c r="BM91" s="178">
        <v>214129.89520000003</v>
      </c>
      <c r="BN91" s="179">
        <v>1404855.9939999999</v>
      </c>
      <c r="BO91" s="81"/>
      <c r="BP91" s="83">
        <v>455251.96000000159</v>
      </c>
      <c r="BQ91" s="87">
        <v>6.1911245291230008</v>
      </c>
      <c r="BR91" s="87">
        <v>72738.87999999999</v>
      </c>
      <c r="BS91" s="87">
        <v>7.5714458207556978</v>
      </c>
      <c r="BT91" s="84">
        <v>527990.8400000016</v>
      </c>
      <c r="BU91" s="88">
        <v>6.350623526581689</v>
      </c>
      <c r="BV91" s="86">
        <v>74897.55</v>
      </c>
      <c r="BW91" s="87">
        <v>0.34677199805542053</v>
      </c>
      <c r="BX91" s="84">
        <v>41237.819999999709</v>
      </c>
      <c r="BY91" s="87">
        <v>0.3917822092592389</v>
      </c>
      <c r="BZ91" s="84">
        <v>116135.3699999997</v>
      </c>
      <c r="CA91" s="88">
        <v>0.36151988220718245</v>
      </c>
      <c r="CB91" s="177">
        <v>530149.51000000164</v>
      </c>
      <c r="CC91" s="178">
        <v>113976.69999999969</v>
      </c>
      <c r="CD91" s="179">
        <v>644126.21000000136</v>
      </c>
      <c r="CE91" s="81"/>
      <c r="CF91" s="83">
        <v>0</v>
      </c>
      <c r="CG91" s="87">
        <v>0</v>
      </c>
      <c r="CH91" s="87">
        <v>0</v>
      </c>
      <c r="CI91" s="87">
        <v>0</v>
      </c>
      <c r="CJ91" s="84">
        <v>0</v>
      </c>
      <c r="CK91" s="88">
        <v>0</v>
      </c>
      <c r="CL91" s="86">
        <v>0</v>
      </c>
      <c r="CM91" s="87">
        <v>0</v>
      </c>
      <c r="CN91" s="84">
        <v>0</v>
      </c>
      <c r="CO91" s="87">
        <v>0</v>
      </c>
      <c r="CP91" s="84">
        <v>0</v>
      </c>
      <c r="CQ91" s="88">
        <v>0</v>
      </c>
      <c r="CR91" s="177">
        <v>0</v>
      </c>
      <c r="CS91" s="178">
        <v>0</v>
      </c>
      <c r="CT91" s="179">
        <v>0</v>
      </c>
      <c r="CU91" s="81"/>
      <c r="CV91" s="86">
        <v>4919390.2463456336</v>
      </c>
      <c r="CW91" s="87">
        <v>7.6199205793493663</v>
      </c>
      <c r="CX91" s="87">
        <v>347379.23528422008</v>
      </c>
      <c r="CY91" s="87">
        <v>4.0361958878560644</v>
      </c>
      <c r="CZ91" s="84">
        <v>5266769.4816298541</v>
      </c>
      <c r="DA91" s="88">
        <v>7.1983641102446949</v>
      </c>
      <c r="DB91" s="86">
        <v>432614.48800978484</v>
      </c>
      <c r="DC91" s="87">
        <v>0.18672512875651306</v>
      </c>
      <c r="DD91" s="84">
        <v>417414.51071972278</v>
      </c>
      <c r="DE91" s="87">
        <v>0.44133672665112011</v>
      </c>
      <c r="DF91" s="84">
        <v>850028.99872950767</v>
      </c>
      <c r="DG91" s="88">
        <v>0.26053346813064349</v>
      </c>
      <c r="DH91" s="224"/>
      <c r="DI91" s="237" t="s">
        <v>92</v>
      </c>
      <c r="DJ91" s="86">
        <v>5266769.4816298541</v>
      </c>
      <c r="DK91" s="84">
        <v>850028.99872950767</v>
      </c>
      <c r="DL91" s="85">
        <v>6116798.4803593615</v>
      </c>
      <c r="DM91"/>
    </row>
    <row r="92" spans="1:119" s="100" customFormat="1" ht="15.6">
      <c r="A92" s="73">
        <v>77</v>
      </c>
      <c r="B92" s="73" t="s">
        <v>93</v>
      </c>
      <c r="C92" s="82"/>
      <c r="D92" s="83">
        <v>22805472.07287886</v>
      </c>
      <c r="E92" s="87">
        <v>235.75689860625494</v>
      </c>
      <c r="F92" s="87">
        <v>-6116.9051187308505</v>
      </c>
      <c r="G92" s="87">
        <v>-0.4485192197338943</v>
      </c>
      <c r="H92" s="84">
        <v>22799355.16776013</v>
      </c>
      <c r="I92" s="88">
        <v>206.57016034791866</v>
      </c>
      <c r="J92" s="86">
        <v>-5640912.5283876741</v>
      </c>
      <c r="K92" s="87">
        <v>-24.335151825866472</v>
      </c>
      <c r="L92" s="84">
        <v>7962465.2495450089</v>
      </c>
      <c r="M92" s="87">
        <v>43.787341070065601</v>
      </c>
      <c r="N92" s="84">
        <v>2321552.7211573347</v>
      </c>
      <c r="O92" s="88">
        <v>5.6124278576009257</v>
      </c>
      <c r="P92" s="177">
        <v>17164559.544491187</v>
      </c>
      <c r="Q92" s="178">
        <v>7956348.344426278</v>
      </c>
      <c r="R92" s="179">
        <v>25120907.888917465</v>
      </c>
      <c r="S92" s="79"/>
      <c r="T92" s="83">
        <v>15531330.229999999</v>
      </c>
      <c r="U92" s="87">
        <v>84.449333271709989</v>
      </c>
      <c r="V92" s="87">
        <v>3454354.36</v>
      </c>
      <c r="W92" s="87">
        <v>149.68818997270009</v>
      </c>
      <c r="X92" s="84">
        <v>18985684.59</v>
      </c>
      <c r="Y92" s="88">
        <v>91.722714092468237</v>
      </c>
      <c r="Z92" s="86">
        <v>21024177.260000002</v>
      </c>
      <c r="AA92" s="87">
        <v>26.178811404322513</v>
      </c>
      <c r="AB92" s="84">
        <v>9753613.5299999993</v>
      </c>
      <c r="AC92" s="87">
        <v>41.613642212598926</v>
      </c>
      <c r="AD92" s="84">
        <v>30777790.789999999</v>
      </c>
      <c r="AE92" s="88">
        <v>29.66579801712605</v>
      </c>
      <c r="AF92" s="177">
        <v>36555507.490000002</v>
      </c>
      <c r="AG92" s="178">
        <v>13207967.889999999</v>
      </c>
      <c r="AH92" s="179">
        <v>49763475.380000003</v>
      </c>
      <c r="AI92" s="81"/>
      <c r="AJ92" s="83">
        <v>5328904.6401048508</v>
      </c>
      <c r="AK92" s="87">
        <v>88.307310300850958</v>
      </c>
      <c r="AL92" s="84">
        <v>1167816.9523951442</v>
      </c>
      <c r="AM92" s="87">
        <v>134.51013043021703</v>
      </c>
      <c r="AN92" s="84">
        <v>6496721.5924999947</v>
      </c>
      <c r="AO92" s="88">
        <v>94.118556398220903</v>
      </c>
      <c r="AP92" s="86">
        <v>2993133.0988077829</v>
      </c>
      <c r="AQ92" s="87">
        <v>27.998850337765269</v>
      </c>
      <c r="AR92" s="84">
        <v>3414750.4936707448</v>
      </c>
      <c r="AS92" s="87">
        <v>36.571069727552342</v>
      </c>
      <c r="AT92" s="84">
        <v>6407883.5924785277</v>
      </c>
      <c r="AU92" s="88">
        <v>31.995424254043328</v>
      </c>
      <c r="AV92" s="177">
        <v>8322037.7389126336</v>
      </c>
      <c r="AW92" s="187">
        <v>4582567.4460658887</v>
      </c>
      <c r="AX92" s="179">
        <v>12904605.184978522</v>
      </c>
      <c r="AY92" s="81"/>
      <c r="AZ92" s="83">
        <v>9135216.3052728791</v>
      </c>
      <c r="BA92" s="87">
        <v>85.64639989192851</v>
      </c>
      <c r="BB92" s="87">
        <v>1198706.6732366367</v>
      </c>
      <c r="BC92" s="87">
        <v>81.284781530930815</v>
      </c>
      <c r="BD92" s="84">
        <v>10333922.978509516</v>
      </c>
      <c r="BE92" s="88">
        <v>85.116613912556033</v>
      </c>
      <c r="BF92" s="86">
        <v>7047906.4204739258</v>
      </c>
      <c r="BG92" s="87">
        <v>14.170206424677408</v>
      </c>
      <c r="BH92" s="84">
        <v>4727021.4450128758</v>
      </c>
      <c r="BI92" s="87">
        <v>26.29746230925317</v>
      </c>
      <c r="BJ92" s="84">
        <v>11774927.865486801</v>
      </c>
      <c r="BK92" s="88">
        <v>17.389541202000217</v>
      </c>
      <c r="BL92" s="177">
        <v>16183122.725746805</v>
      </c>
      <c r="BM92" s="178">
        <v>5925728.1182495123</v>
      </c>
      <c r="BN92" s="179">
        <v>22108850.843996316</v>
      </c>
      <c r="BO92" s="81"/>
      <c r="BP92" s="83">
        <v>135177.34999999948</v>
      </c>
      <c r="BQ92" s="87">
        <v>1.8383222498741991</v>
      </c>
      <c r="BR92" s="87">
        <v>1135042.5300000003</v>
      </c>
      <c r="BS92" s="87">
        <v>118.14744769438954</v>
      </c>
      <c r="BT92" s="84">
        <v>1270219.8799999997</v>
      </c>
      <c r="BU92" s="88">
        <v>15.278083714216979</v>
      </c>
      <c r="BV92" s="86">
        <v>3881752.2399999998</v>
      </c>
      <c r="BW92" s="87">
        <v>17.972323263189573</v>
      </c>
      <c r="BX92" s="84">
        <v>3375287.04</v>
      </c>
      <c r="BY92" s="87">
        <v>32.067102805514125</v>
      </c>
      <c r="BZ92" s="84">
        <v>7257039.2799999993</v>
      </c>
      <c r="CA92" s="88">
        <v>22.590568107532636</v>
      </c>
      <c r="CB92" s="177">
        <v>4016929.5899999994</v>
      </c>
      <c r="CC92" s="178">
        <v>4510329.57</v>
      </c>
      <c r="CD92" s="179">
        <v>8527259.1600000001</v>
      </c>
      <c r="CE92" s="81"/>
      <c r="CF92" s="83">
        <v>11554443</v>
      </c>
      <c r="CG92" s="87">
        <v>92.873908849770913</v>
      </c>
      <c r="CH92" s="87">
        <v>1283827</v>
      </c>
      <c r="CI92" s="87">
        <v>78.689978547349071</v>
      </c>
      <c r="CJ92" s="84">
        <v>12838270</v>
      </c>
      <c r="CK92" s="88">
        <v>91.229490140344637</v>
      </c>
      <c r="CL92" s="86">
        <v>6237167</v>
      </c>
      <c r="CM92" s="87">
        <v>13.509426238385064</v>
      </c>
      <c r="CN92" s="84">
        <v>3508404</v>
      </c>
      <c r="CO92" s="87">
        <v>23.206032344478619</v>
      </c>
      <c r="CP92" s="84">
        <v>9745571</v>
      </c>
      <c r="CQ92" s="88">
        <v>15.901400775035693</v>
      </c>
      <c r="CR92" s="177">
        <v>17791610</v>
      </c>
      <c r="CS92" s="178">
        <v>4792231</v>
      </c>
      <c r="CT92" s="179">
        <v>22583841</v>
      </c>
      <c r="CU92" s="81"/>
      <c r="CV92" s="86">
        <v>64490543.598256588</v>
      </c>
      <c r="CW92" s="87">
        <v>99.893034650550177</v>
      </c>
      <c r="CX92" s="87">
        <v>8233630.6105130501</v>
      </c>
      <c r="CY92" s="87">
        <v>95.666472364383736</v>
      </c>
      <c r="CZ92" s="84">
        <v>72724174.208769634</v>
      </c>
      <c r="DA92" s="88">
        <v>99.395860668955933</v>
      </c>
      <c r="DB92" s="86">
        <v>35543223.490894035</v>
      </c>
      <c r="DC92" s="87">
        <v>15.341171335456057</v>
      </c>
      <c r="DD92" s="84">
        <v>32741541.75822863</v>
      </c>
      <c r="DE92" s="87">
        <v>34.617974445048013</v>
      </c>
      <c r="DF92" s="84">
        <v>68284765.249122664</v>
      </c>
      <c r="DG92" s="88">
        <v>20.929246810910236</v>
      </c>
      <c r="DH92" s="224"/>
      <c r="DI92" s="237" t="s">
        <v>93</v>
      </c>
      <c r="DJ92" s="86">
        <v>72724174.208769634</v>
      </c>
      <c r="DK92" s="84">
        <v>68284765.249122664</v>
      </c>
      <c r="DL92" s="85">
        <v>141008939.4578923</v>
      </c>
      <c r="DM92"/>
    </row>
    <row r="93" spans="1:119" s="100" customFormat="1" ht="15.6">
      <c r="A93" s="73">
        <v>78</v>
      </c>
      <c r="B93" s="73" t="s">
        <v>94</v>
      </c>
      <c r="C93" s="82"/>
      <c r="D93" s="83">
        <v>795468.51</v>
      </c>
      <c r="E93" s="87">
        <v>8.2233416724385684</v>
      </c>
      <c r="F93" s="87">
        <v>0</v>
      </c>
      <c r="G93" s="87">
        <v>0</v>
      </c>
      <c r="H93" s="84">
        <v>795468.51</v>
      </c>
      <c r="I93" s="88">
        <v>7.207223908454214</v>
      </c>
      <c r="J93" s="86">
        <v>243217.28</v>
      </c>
      <c r="K93" s="87">
        <v>1.0492503483591529</v>
      </c>
      <c r="L93" s="84">
        <v>0</v>
      </c>
      <c r="M93" s="87">
        <v>0</v>
      </c>
      <c r="N93" s="84">
        <v>243217.28</v>
      </c>
      <c r="O93" s="88">
        <v>0.58798554315898899</v>
      </c>
      <c r="P93" s="177">
        <v>1038685.79</v>
      </c>
      <c r="Q93" s="178">
        <v>0</v>
      </c>
      <c r="R93" s="179">
        <v>1038685.79</v>
      </c>
      <c r="S93" s="79"/>
      <c r="T93" s="83">
        <v>0</v>
      </c>
      <c r="U93" s="87">
        <v>0</v>
      </c>
      <c r="V93" s="87">
        <v>0</v>
      </c>
      <c r="W93" s="87">
        <v>0</v>
      </c>
      <c r="X93" s="84">
        <v>0</v>
      </c>
      <c r="Y93" s="88">
        <v>0</v>
      </c>
      <c r="Z93" s="86">
        <v>0</v>
      </c>
      <c r="AA93" s="87">
        <v>0</v>
      </c>
      <c r="AB93" s="84">
        <v>0</v>
      </c>
      <c r="AC93" s="87">
        <v>0</v>
      </c>
      <c r="AD93" s="84">
        <v>0</v>
      </c>
      <c r="AE93" s="88">
        <v>0</v>
      </c>
      <c r="AF93" s="177">
        <v>0</v>
      </c>
      <c r="AG93" s="178">
        <v>0</v>
      </c>
      <c r="AH93" s="179">
        <v>0</v>
      </c>
      <c r="AI93" s="81"/>
      <c r="AJ93" s="83">
        <v>2428610.138098463</v>
      </c>
      <c r="AK93" s="87">
        <v>40.245424444418973</v>
      </c>
      <c r="AL93" s="84">
        <v>377604.32800375845</v>
      </c>
      <c r="AM93" s="87">
        <v>43.492781387210144</v>
      </c>
      <c r="AN93" s="84">
        <v>2806214.4661022215</v>
      </c>
      <c r="AO93" s="88">
        <v>40.653866836197743</v>
      </c>
      <c r="AP93" s="86">
        <v>915848.21898285765</v>
      </c>
      <c r="AQ93" s="87">
        <v>8.5671757215286686</v>
      </c>
      <c r="AR93" s="84">
        <v>1444669.8249149215</v>
      </c>
      <c r="AS93" s="87">
        <v>15.472029654342492</v>
      </c>
      <c r="AT93" s="84">
        <v>2360518.0438977792</v>
      </c>
      <c r="AU93" s="88">
        <v>11.786383941569238</v>
      </c>
      <c r="AV93" s="177">
        <v>3344458.3570813206</v>
      </c>
      <c r="AW93" s="178">
        <v>1822274.1529186801</v>
      </c>
      <c r="AX93" s="179">
        <v>5166732.5100000007</v>
      </c>
      <c r="AY93" s="81"/>
      <c r="AZ93" s="83">
        <v>3759913.1173428372</v>
      </c>
      <c r="BA93" s="87">
        <v>35.250727694425727</v>
      </c>
      <c r="BB93" s="87">
        <v>493369.04501619184</v>
      </c>
      <c r="BC93" s="87">
        <v>33.455553333979239</v>
      </c>
      <c r="BD93" s="84">
        <v>4253282.1623590291</v>
      </c>
      <c r="BE93" s="88">
        <v>35.032676015443904</v>
      </c>
      <c r="BF93" s="86">
        <v>1607912.1903126859</v>
      </c>
      <c r="BG93" s="87">
        <v>3.232796562578911</v>
      </c>
      <c r="BH93" s="84">
        <v>1078424.5635308246</v>
      </c>
      <c r="BI93" s="87">
        <v>5.9995135716477401</v>
      </c>
      <c r="BJ93" s="84">
        <v>2686336.7538435105</v>
      </c>
      <c r="BK93" s="88">
        <v>3.9672568865862838</v>
      </c>
      <c r="BL93" s="177">
        <v>5367825.3076555226</v>
      </c>
      <c r="BM93" s="178">
        <v>1571793.6085470165</v>
      </c>
      <c r="BN93" s="179">
        <v>6939618.9162025396</v>
      </c>
      <c r="BO93" s="81"/>
      <c r="BP93" s="83">
        <v>432987.85000000003</v>
      </c>
      <c r="BQ93" s="87">
        <v>5.8883474086464584</v>
      </c>
      <c r="BR93" s="87">
        <v>432.83</v>
      </c>
      <c r="BS93" s="87">
        <v>4.5053606745081708E-2</v>
      </c>
      <c r="BT93" s="84">
        <v>433420.68000000005</v>
      </c>
      <c r="BU93" s="88">
        <v>5.2131426509502052</v>
      </c>
      <c r="BV93" s="86">
        <v>11377.420000000002</v>
      </c>
      <c r="BW93" s="87">
        <v>5.2676898858717049E-2</v>
      </c>
      <c r="BX93" s="84">
        <v>5797.41</v>
      </c>
      <c r="BY93" s="87">
        <v>5.5078617099100294E-2</v>
      </c>
      <c r="BZ93" s="84">
        <v>17174.830000000002</v>
      </c>
      <c r="CA93" s="88">
        <v>5.3463837231744298E-2</v>
      </c>
      <c r="CB93" s="177">
        <v>444365.27</v>
      </c>
      <c r="CC93" s="178">
        <v>6230.24</v>
      </c>
      <c r="CD93" s="179">
        <v>450595.51</v>
      </c>
      <c r="CE93" s="81"/>
      <c r="CF93" s="83">
        <v>0</v>
      </c>
      <c r="CG93" s="87">
        <v>0</v>
      </c>
      <c r="CH93" s="87">
        <v>0</v>
      </c>
      <c r="CI93" s="87">
        <v>0</v>
      </c>
      <c r="CJ93" s="84">
        <v>0</v>
      </c>
      <c r="CK93" s="88">
        <v>0</v>
      </c>
      <c r="CL93" s="86">
        <v>0</v>
      </c>
      <c r="CM93" s="87">
        <v>0</v>
      </c>
      <c r="CN93" s="84">
        <v>0</v>
      </c>
      <c r="CO93" s="87">
        <v>0</v>
      </c>
      <c r="CP93" s="84">
        <v>0</v>
      </c>
      <c r="CQ93" s="88">
        <v>0</v>
      </c>
      <c r="CR93" s="177">
        <v>0</v>
      </c>
      <c r="CS93" s="178">
        <v>0</v>
      </c>
      <c r="CT93" s="179">
        <v>0</v>
      </c>
      <c r="CU93" s="81"/>
      <c r="CV93" s="86">
        <v>7416979.6154413</v>
      </c>
      <c r="CW93" s="87">
        <v>11.488577400481571</v>
      </c>
      <c r="CX93" s="87">
        <v>871406.20301995019</v>
      </c>
      <c r="CY93" s="87">
        <v>10.124860026258339</v>
      </c>
      <c r="CZ93" s="84">
        <v>8288385.8184612505</v>
      </c>
      <c r="DA93" s="88">
        <v>11.328162209409879</v>
      </c>
      <c r="DB93" s="86">
        <v>2778355.1092955433</v>
      </c>
      <c r="DC93" s="87">
        <v>1.1991940397123093</v>
      </c>
      <c r="DD93" s="84">
        <v>2528891.7984457463</v>
      </c>
      <c r="DE93" s="87">
        <v>2.6738237404744218</v>
      </c>
      <c r="DF93" s="84">
        <v>5307246.9077412896</v>
      </c>
      <c r="DG93" s="88">
        <v>1.6266685550329945</v>
      </c>
      <c r="DH93" s="224"/>
      <c r="DI93" s="237" t="s">
        <v>94</v>
      </c>
      <c r="DJ93" s="86">
        <v>8288385.8184612505</v>
      </c>
      <c r="DK93" s="84">
        <v>5307246.9077412896</v>
      </c>
      <c r="DL93" s="85">
        <v>13595632.72620254</v>
      </c>
      <c r="DM93"/>
    </row>
    <row r="94" spans="1:119" s="100" customFormat="1" ht="15.6">
      <c r="A94" s="73">
        <v>79</v>
      </c>
      <c r="B94" s="73" t="s">
        <v>95</v>
      </c>
      <c r="C94" s="90"/>
      <c r="D94" s="91">
        <v>31928145.351916987</v>
      </c>
      <c r="E94" s="95">
        <v>330.06466616270546</v>
      </c>
      <c r="F94" s="92">
        <v>815708.16956948792</v>
      </c>
      <c r="G94" s="95">
        <v>59.811421731154709</v>
      </c>
      <c r="H94" s="92">
        <v>32743853.521486476</v>
      </c>
      <c r="I94" s="96">
        <v>296.67080593168924</v>
      </c>
      <c r="J94" s="94">
        <v>-2015641.2557574369</v>
      </c>
      <c r="K94" s="95">
        <v>-8.6955675590590076</v>
      </c>
      <c r="L94" s="92">
        <v>11142416.183856342</v>
      </c>
      <c r="M94" s="95">
        <v>61.274588019711082</v>
      </c>
      <c r="N94" s="92">
        <v>9126774.9280989058</v>
      </c>
      <c r="O94" s="96">
        <v>22.064269912845329</v>
      </c>
      <c r="P94" s="183">
        <v>29912504.096159548</v>
      </c>
      <c r="Q94" s="189">
        <v>11958124.353425831</v>
      </c>
      <c r="R94" s="190">
        <v>41870628.449585378</v>
      </c>
      <c r="S94" s="79"/>
      <c r="T94" s="91">
        <v>25006766.822639145</v>
      </c>
      <c r="U94" s="95">
        <v>135.97063188920384</v>
      </c>
      <c r="V94" s="92">
        <v>4371013.9994001072</v>
      </c>
      <c r="W94" s="95">
        <v>189.40997527408706</v>
      </c>
      <c r="X94" s="92">
        <v>29377780.822039254</v>
      </c>
      <c r="Y94" s="96">
        <v>141.92850293269845</v>
      </c>
      <c r="Z94" s="94">
        <v>37228077.545573622</v>
      </c>
      <c r="AA94" s="95">
        <v>46.355527208443327</v>
      </c>
      <c r="AB94" s="92">
        <v>14765044.35200784</v>
      </c>
      <c r="AC94" s="95">
        <v>62.99483478894912</v>
      </c>
      <c r="AD94" s="92">
        <v>51993121.897581458</v>
      </c>
      <c r="AE94" s="96">
        <v>50.114625283456384</v>
      </c>
      <c r="AF94" s="183">
        <v>62234844.368212774</v>
      </c>
      <c r="AG94" s="189">
        <v>19136058.351407949</v>
      </c>
      <c r="AH94" s="190">
        <v>81370902.71962072</v>
      </c>
      <c r="AI94" s="81"/>
      <c r="AJ94" s="91">
        <v>13632016.525445258</v>
      </c>
      <c r="AK94" s="95">
        <v>225.90134270354227</v>
      </c>
      <c r="AL94" s="92">
        <v>2453332.6645446979</v>
      </c>
      <c r="AM94" s="95">
        <v>282.57690215902994</v>
      </c>
      <c r="AN94" s="92">
        <v>16085349.189989956</v>
      </c>
      <c r="AO94" s="96">
        <v>233.02981717284476</v>
      </c>
      <c r="AP94" s="94">
        <v>5195074.8665771773</v>
      </c>
      <c r="AQ94" s="95">
        <v>48.596610602020327</v>
      </c>
      <c r="AR94" s="92">
        <v>6931887.8111252207</v>
      </c>
      <c r="AS94" s="95">
        <v>74.238675110848106</v>
      </c>
      <c r="AT94" s="92">
        <v>12126962.677702397</v>
      </c>
      <c r="AU94" s="96">
        <v>60.551555000386458</v>
      </c>
      <c r="AV94" s="183">
        <v>18827091.392022435</v>
      </c>
      <c r="AW94" s="189">
        <v>9385220.4756699204</v>
      </c>
      <c r="AX94" s="190">
        <v>28212311.867692355</v>
      </c>
      <c r="AY94" s="81"/>
      <c r="AZ94" s="91">
        <v>21111175.11643289</v>
      </c>
      <c r="BA94" s="95">
        <v>197.92592597581978</v>
      </c>
      <c r="BB94" s="92">
        <v>2744923.8048130702</v>
      </c>
      <c r="BC94" s="95">
        <v>186.13438698128908</v>
      </c>
      <c r="BD94" s="84">
        <v>23856098.921245955</v>
      </c>
      <c r="BE94" s="96">
        <v>196.49366127095976</v>
      </c>
      <c r="BF94" s="94">
        <v>14259609.74791809</v>
      </c>
      <c r="BG94" s="95">
        <v>28.66973560777701</v>
      </c>
      <c r="BH94" s="92">
        <v>9523602.288429793</v>
      </c>
      <c r="BI94" s="95">
        <v>52.981898885296367</v>
      </c>
      <c r="BJ94" s="92">
        <v>23783212.036347881</v>
      </c>
      <c r="BK94" s="96">
        <v>35.123709490757101</v>
      </c>
      <c r="BL94" s="183">
        <v>35370784.864350975</v>
      </c>
      <c r="BM94" s="189">
        <v>12268526.093242863</v>
      </c>
      <c r="BN94" s="190">
        <v>47639310.957593836</v>
      </c>
      <c r="BO94" s="81"/>
      <c r="BP94" s="91">
        <v>9333200.6000000015</v>
      </c>
      <c r="BQ94" s="95">
        <v>126.92533420369088</v>
      </c>
      <c r="BR94" s="92">
        <v>2103574.69</v>
      </c>
      <c r="BS94" s="95">
        <v>218.96270323722285</v>
      </c>
      <c r="BT94" s="84">
        <v>11436775.289999999</v>
      </c>
      <c r="BU94" s="96">
        <v>137.5604437094058</v>
      </c>
      <c r="BV94" s="94">
        <v>9855154.6099999994</v>
      </c>
      <c r="BW94" s="95">
        <v>45.628884459568951</v>
      </c>
      <c r="BX94" s="92">
        <v>8347285.8100000005</v>
      </c>
      <c r="BY94" s="95">
        <v>79.303854470486527</v>
      </c>
      <c r="BZ94" s="92">
        <v>18202440.419999994</v>
      </c>
      <c r="CA94" s="96">
        <v>56.662704191855369</v>
      </c>
      <c r="CB94" s="183">
        <v>19188355.210000001</v>
      </c>
      <c r="CC94" s="189">
        <v>10450860.5</v>
      </c>
      <c r="CD94" s="190">
        <v>29639215.710000005</v>
      </c>
      <c r="CE94" s="81"/>
      <c r="CF94" s="91">
        <v>15259047</v>
      </c>
      <c r="CG94" s="95">
        <v>122.65129008922112</v>
      </c>
      <c r="CH94" s="92">
        <v>1695449</v>
      </c>
      <c r="CI94" s="95">
        <v>103.91964449892737</v>
      </c>
      <c r="CJ94" s="92">
        <v>16954496</v>
      </c>
      <c r="CK94" s="96">
        <v>120.47963048498845</v>
      </c>
      <c r="CL94" s="94">
        <v>8556230</v>
      </c>
      <c r="CM94" s="95">
        <v>18.532413524226211</v>
      </c>
      <c r="CN94" s="92">
        <v>4812879</v>
      </c>
      <c r="CO94" s="95">
        <v>31.834368488937393</v>
      </c>
      <c r="CP94" s="92">
        <v>13369109</v>
      </c>
      <c r="CQ94" s="96">
        <v>21.813761370589436</v>
      </c>
      <c r="CR94" s="183">
        <v>23815277</v>
      </c>
      <c r="CS94" s="189">
        <v>6508328</v>
      </c>
      <c r="CT94" s="190">
        <v>30323605</v>
      </c>
      <c r="CU94" s="81"/>
      <c r="CV94" s="94">
        <v>116270351.41643429</v>
      </c>
      <c r="CW94" s="95">
        <v>180.09769486867063</v>
      </c>
      <c r="CX94" s="95">
        <v>14184002.328327365</v>
      </c>
      <c r="CY94" s="95">
        <v>164.80378231040555</v>
      </c>
      <c r="CZ94" s="92">
        <v>130454353.74476165</v>
      </c>
      <c r="DA94" s="96">
        <v>178.29865941481401</v>
      </c>
      <c r="DB94" s="94">
        <v>73078505.514311463</v>
      </c>
      <c r="DC94" s="95">
        <v>31.542155266849786</v>
      </c>
      <c r="DD94" s="92">
        <v>55523115.445419207</v>
      </c>
      <c r="DE94" s="95">
        <v>58.705170507613893</v>
      </c>
      <c r="DF94" s="92">
        <v>128601620.95973064</v>
      </c>
      <c r="DG94" s="96">
        <v>39.416333285028188</v>
      </c>
      <c r="DH94" s="225"/>
      <c r="DI94" s="237" t="s">
        <v>95</v>
      </c>
      <c r="DJ94" s="94">
        <v>130454353.74476165</v>
      </c>
      <c r="DK94" s="92">
        <v>128601620.95973064</v>
      </c>
      <c r="DL94" s="93">
        <v>259055974.70449227</v>
      </c>
      <c r="DM94"/>
      <c r="DO94" s="97"/>
    </row>
    <row r="95" spans="1:119" s="100" customFormat="1" ht="15.6">
      <c r="A95" s="73">
        <v>80</v>
      </c>
      <c r="B95" s="72" t="s">
        <v>96</v>
      </c>
      <c r="C95" s="90"/>
      <c r="D95" s="91">
        <v>38439736.264238223</v>
      </c>
      <c r="E95" s="95">
        <v>397.37975938137163</v>
      </c>
      <c r="F95" s="92">
        <v>1526197.6826063804</v>
      </c>
      <c r="G95" s="95">
        <v>111.907734462999</v>
      </c>
      <c r="H95" s="92">
        <v>39965933.946844608</v>
      </c>
      <c r="I95" s="96">
        <v>362.1053895212022</v>
      </c>
      <c r="J95" s="94">
        <v>-1675836.6744722654</v>
      </c>
      <c r="K95" s="95">
        <v>-7.2296352236283079</v>
      </c>
      <c r="L95" s="92">
        <v>11476416.428310305</v>
      </c>
      <c r="M95" s="95">
        <v>63.111328547052999</v>
      </c>
      <c r="N95" s="92">
        <v>9800579.7538380399</v>
      </c>
      <c r="O95" s="96">
        <v>23.693214601501385</v>
      </c>
      <c r="P95" s="183">
        <v>36763899.589765958</v>
      </c>
      <c r="Q95" s="189">
        <v>13002614.110916685</v>
      </c>
      <c r="R95" s="190">
        <v>49766513.70068264</v>
      </c>
      <c r="S95" s="79"/>
      <c r="T95" s="91">
        <v>35592049.211160749</v>
      </c>
      <c r="U95" s="95">
        <v>193.5265544641257</v>
      </c>
      <c r="V95" s="92">
        <v>5819720.1798273046</v>
      </c>
      <c r="W95" s="95">
        <v>252.18703383573708</v>
      </c>
      <c r="X95" s="92">
        <v>41411769.390988052</v>
      </c>
      <c r="Y95" s="96">
        <v>200.06652201066743</v>
      </c>
      <c r="Z95" s="94">
        <v>43730371.190305971</v>
      </c>
      <c r="AA95" s="95">
        <v>54.452030434984948</v>
      </c>
      <c r="AB95" s="92">
        <v>16973060.796891667</v>
      </c>
      <c r="AC95" s="95">
        <v>72.415303013809194</v>
      </c>
      <c r="AD95" s="92">
        <v>60703431.98719763</v>
      </c>
      <c r="AE95" s="96">
        <v>58.510234362358979</v>
      </c>
      <c r="AF95" s="183">
        <v>79322420.401466727</v>
      </c>
      <c r="AG95" s="189">
        <v>22792780.976718973</v>
      </c>
      <c r="AH95" s="190">
        <v>102115201.37818569</v>
      </c>
      <c r="AI95" s="81"/>
      <c r="AJ95" s="91">
        <v>17179270.072070077</v>
      </c>
      <c r="AK95" s="95">
        <v>284.68423352506551</v>
      </c>
      <c r="AL95" s="92">
        <v>3004865.5230795685</v>
      </c>
      <c r="AM95" s="95">
        <v>346.10291673342186</v>
      </c>
      <c r="AN95" s="92">
        <v>20184135.595149644</v>
      </c>
      <c r="AO95" s="96">
        <v>292.40928325364922</v>
      </c>
      <c r="AP95" s="94">
        <v>5683029.6158423759</v>
      </c>
      <c r="AQ95" s="95">
        <v>53.161115936487398</v>
      </c>
      <c r="AR95" s="92">
        <v>7701593.4103458636</v>
      </c>
      <c r="AS95" s="95">
        <v>82.482017396312244</v>
      </c>
      <c r="AT95" s="92">
        <v>13384623.026188239</v>
      </c>
      <c r="AU95" s="96">
        <v>66.831222200415624</v>
      </c>
      <c r="AV95" s="183">
        <v>22862299.687912449</v>
      </c>
      <c r="AW95" s="189">
        <v>10706458.933425434</v>
      </c>
      <c r="AX95" s="190">
        <v>33568758.621337883</v>
      </c>
      <c r="AY95" s="81"/>
      <c r="AZ95" s="91">
        <v>26252182.025092598</v>
      </c>
      <c r="BA95" s="95">
        <v>246.12497445287542</v>
      </c>
      <c r="BB95" s="92">
        <v>3419517.4961533612</v>
      </c>
      <c r="BC95" s="95">
        <v>231.87885645577819</v>
      </c>
      <c r="BD95" s="84">
        <v>29671699.521245956</v>
      </c>
      <c r="BE95" s="96">
        <v>244.39456318103234</v>
      </c>
      <c r="BF95" s="94">
        <v>16802708.083124496</v>
      </c>
      <c r="BG95" s="95">
        <v>33.782775738878101</v>
      </c>
      <c r="BH95" s="92">
        <v>11229254.953223387</v>
      </c>
      <c r="BI95" s="95">
        <v>62.470820648579078</v>
      </c>
      <c r="BJ95" s="92">
        <v>28031963.036347881</v>
      </c>
      <c r="BK95" s="96">
        <v>41.398383222568114</v>
      </c>
      <c r="BL95" s="183">
        <v>43054890.10821709</v>
      </c>
      <c r="BM95" s="189">
        <v>14648772.449376747</v>
      </c>
      <c r="BN95" s="190">
        <v>57703662.557593837</v>
      </c>
      <c r="BO95" s="81"/>
      <c r="BP95" s="91">
        <v>10636654.350000001</v>
      </c>
      <c r="BQ95" s="95">
        <v>144.65144016971973</v>
      </c>
      <c r="BR95" s="92">
        <v>2244315.61</v>
      </c>
      <c r="BS95" s="95">
        <v>233.61253356927239</v>
      </c>
      <c r="BT95" s="84">
        <v>12880969.959999999</v>
      </c>
      <c r="BU95" s="96">
        <v>154.93107962472936</v>
      </c>
      <c r="BV95" s="94">
        <v>10598757.859999999</v>
      </c>
      <c r="BW95" s="95">
        <v>49.071731185035993</v>
      </c>
      <c r="BX95" s="92">
        <v>9149760.7300000004</v>
      </c>
      <c r="BY95" s="95">
        <v>86.927812212014402</v>
      </c>
      <c r="BZ95" s="92">
        <v>19748518.589999992</v>
      </c>
      <c r="CA95" s="96">
        <v>61.475518736653363</v>
      </c>
      <c r="CB95" s="183">
        <v>21235412.210000001</v>
      </c>
      <c r="CC95" s="189">
        <v>11394076.34</v>
      </c>
      <c r="CD95" s="190">
        <v>32629488.550000004</v>
      </c>
      <c r="CE95" s="81"/>
      <c r="CF95" s="91">
        <v>15259047</v>
      </c>
      <c r="CG95" s="95">
        <v>122.65129008922112</v>
      </c>
      <c r="CH95" s="92">
        <v>1695449</v>
      </c>
      <c r="CI95" s="95">
        <v>103.91964449892737</v>
      </c>
      <c r="CJ95" s="92">
        <v>16954496</v>
      </c>
      <c r="CK95" s="96">
        <v>120.47963048498845</v>
      </c>
      <c r="CL95" s="94">
        <v>8556230</v>
      </c>
      <c r="CM95" s="95">
        <v>18.532413524226211</v>
      </c>
      <c r="CN95" s="92">
        <v>4812879</v>
      </c>
      <c r="CO95" s="95">
        <v>31.834368488937393</v>
      </c>
      <c r="CP95" s="92">
        <v>13369109</v>
      </c>
      <c r="CQ95" s="96">
        <v>21.813761370589436</v>
      </c>
      <c r="CR95" s="183">
        <v>23815277</v>
      </c>
      <c r="CS95" s="189">
        <v>6508328</v>
      </c>
      <c r="CT95" s="190">
        <v>30323605</v>
      </c>
      <c r="CU95" s="81"/>
      <c r="CV95" s="94">
        <v>143358938.92256165</v>
      </c>
      <c r="CW95" s="95">
        <v>222.05673350293628</v>
      </c>
      <c r="CX95" s="95">
        <v>17710065.491666619</v>
      </c>
      <c r="CY95" s="95">
        <v>205.7730752174682</v>
      </c>
      <c r="CZ95" s="92">
        <v>161069004.41422826</v>
      </c>
      <c r="DA95" s="96">
        <v>220.14127344898088</v>
      </c>
      <c r="DB95" s="94">
        <v>83695260.074800596</v>
      </c>
      <c r="DC95" s="95">
        <v>36.124560427166081</v>
      </c>
      <c r="DD95" s="92">
        <v>61342965.318771228</v>
      </c>
      <c r="DE95" s="95">
        <v>64.858558630794818</v>
      </c>
      <c r="DF95" s="92">
        <v>145038225.39357179</v>
      </c>
      <c r="DG95" s="96">
        <v>44.454144423048945</v>
      </c>
      <c r="DH95" s="225"/>
      <c r="DI95" s="236" t="s">
        <v>96</v>
      </c>
      <c r="DJ95" s="94">
        <v>161069004.41422826</v>
      </c>
      <c r="DK95" s="92">
        <v>145038225.39357179</v>
      </c>
      <c r="DL95" s="93">
        <v>306107229.80780005</v>
      </c>
      <c r="DM95"/>
      <c r="DO95" s="97"/>
    </row>
    <row r="96" spans="1:119" s="100" customFormat="1" ht="15.6">
      <c r="A96" s="73"/>
      <c r="B96" s="72"/>
      <c r="C96" s="82"/>
      <c r="D96" s="83"/>
      <c r="E96" s="87"/>
      <c r="F96" s="87"/>
      <c r="G96" s="87"/>
      <c r="H96" s="87"/>
      <c r="I96" s="88"/>
      <c r="J96" s="86"/>
      <c r="K96" s="87"/>
      <c r="L96" s="84"/>
      <c r="M96" s="87"/>
      <c r="N96" s="84"/>
      <c r="O96" s="88"/>
      <c r="P96" s="186"/>
      <c r="Q96" s="187"/>
      <c r="R96" s="188"/>
      <c r="S96" s="79"/>
      <c r="T96" s="83"/>
      <c r="U96" s="87"/>
      <c r="V96" s="87"/>
      <c r="W96" s="87"/>
      <c r="X96" s="87"/>
      <c r="Y96" s="88"/>
      <c r="Z96" s="86"/>
      <c r="AA96" s="87"/>
      <c r="AB96" s="84"/>
      <c r="AC96" s="87"/>
      <c r="AD96" s="84"/>
      <c r="AE96" s="88"/>
      <c r="AF96" s="186"/>
      <c r="AG96" s="187"/>
      <c r="AH96" s="188"/>
      <c r="AI96" s="81"/>
      <c r="AJ96" s="83"/>
      <c r="AK96" s="87"/>
      <c r="AL96" s="87"/>
      <c r="AM96" s="87"/>
      <c r="AN96" s="87"/>
      <c r="AO96" s="88"/>
      <c r="AP96" s="86"/>
      <c r="AQ96" s="87"/>
      <c r="AR96" s="84"/>
      <c r="AS96" s="87"/>
      <c r="AT96" s="84"/>
      <c r="AU96" s="88"/>
      <c r="AV96" s="186"/>
      <c r="AW96" s="187"/>
      <c r="AX96" s="188"/>
      <c r="AY96" s="81"/>
      <c r="AZ96" s="83"/>
      <c r="BA96" s="87"/>
      <c r="BB96" s="87"/>
      <c r="BC96" s="87"/>
      <c r="BD96" s="87"/>
      <c r="BE96" s="88"/>
      <c r="BF96" s="86"/>
      <c r="BG96" s="87"/>
      <c r="BH96" s="84"/>
      <c r="BI96" s="87"/>
      <c r="BJ96" s="84"/>
      <c r="BK96" s="88"/>
      <c r="BL96" s="186"/>
      <c r="BM96" s="187"/>
      <c r="BN96" s="188"/>
      <c r="BO96" s="81"/>
      <c r="BP96" s="83"/>
      <c r="BQ96" s="87"/>
      <c r="BR96" s="87"/>
      <c r="BS96" s="87"/>
      <c r="BT96" s="87"/>
      <c r="BU96" s="88"/>
      <c r="BV96" s="86"/>
      <c r="BW96" s="87"/>
      <c r="BX96" s="84"/>
      <c r="BY96" s="87"/>
      <c r="BZ96" s="84"/>
      <c r="CA96" s="88"/>
      <c r="CB96" s="186"/>
      <c r="CC96" s="187"/>
      <c r="CD96" s="188"/>
      <c r="CE96" s="81"/>
      <c r="CF96" s="83"/>
      <c r="CG96" s="87"/>
      <c r="CH96" s="87"/>
      <c r="CI96" s="87"/>
      <c r="CJ96" s="87"/>
      <c r="CK96" s="88"/>
      <c r="CL96" s="86"/>
      <c r="CM96" s="87"/>
      <c r="CN96" s="84"/>
      <c r="CO96" s="87"/>
      <c r="CP96" s="84"/>
      <c r="CQ96" s="88"/>
      <c r="CR96" s="186"/>
      <c r="CS96" s="187"/>
      <c r="CT96" s="188"/>
      <c r="CU96" s="81"/>
      <c r="CV96" s="86"/>
      <c r="CW96" s="87"/>
      <c r="CX96" s="87"/>
      <c r="CY96" s="87"/>
      <c r="CZ96" s="84"/>
      <c r="DA96" s="88"/>
      <c r="DB96" s="98"/>
      <c r="DC96" s="87"/>
      <c r="DD96" s="84"/>
      <c r="DE96" s="87"/>
      <c r="DF96" s="84"/>
      <c r="DG96" s="88"/>
      <c r="DH96" s="224"/>
      <c r="DI96" s="236"/>
      <c r="DJ96" s="86"/>
      <c r="DK96" s="84"/>
      <c r="DL96" s="85"/>
      <c r="DM96"/>
      <c r="DO96" s="106"/>
    </row>
    <row r="97" spans="1:119" s="100" customFormat="1" ht="15.6">
      <c r="A97" s="73">
        <v>81</v>
      </c>
      <c r="B97" s="108" t="s">
        <v>97</v>
      </c>
      <c r="C97" s="82"/>
      <c r="D97" s="83">
        <v>0</v>
      </c>
      <c r="E97" s="87">
        <v>0</v>
      </c>
      <c r="F97" s="87">
        <v>0</v>
      </c>
      <c r="G97" s="87">
        <v>0</v>
      </c>
      <c r="H97" s="84">
        <v>0</v>
      </c>
      <c r="I97" s="88">
        <v>0</v>
      </c>
      <c r="J97" s="86">
        <v>0</v>
      </c>
      <c r="K97" s="87">
        <v>0</v>
      </c>
      <c r="L97" s="84">
        <v>0</v>
      </c>
      <c r="M97" s="87">
        <v>0</v>
      </c>
      <c r="N97" s="84">
        <v>0</v>
      </c>
      <c r="O97" s="88">
        <v>0</v>
      </c>
      <c r="P97" s="177">
        <v>0</v>
      </c>
      <c r="Q97" s="178">
        <v>0</v>
      </c>
      <c r="R97" s="179">
        <v>0</v>
      </c>
      <c r="S97" s="79"/>
      <c r="T97" s="83">
        <v>0</v>
      </c>
      <c r="U97" s="87">
        <v>0</v>
      </c>
      <c r="V97" s="87">
        <v>0</v>
      </c>
      <c r="W97" s="87">
        <v>0</v>
      </c>
      <c r="X97" s="84">
        <v>0</v>
      </c>
      <c r="Y97" s="88">
        <v>0</v>
      </c>
      <c r="Z97" s="86">
        <v>0</v>
      </c>
      <c r="AA97" s="87">
        <v>0</v>
      </c>
      <c r="AB97" s="84">
        <v>0</v>
      </c>
      <c r="AC97" s="87">
        <v>0</v>
      </c>
      <c r="AD97" s="84">
        <v>0</v>
      </c>
      <c r="AE97" s="88">
        <v>0</v>
      </c>
      <c r="AF97" s="177">
        <v>0</v>
      </c>
      <c r="AG97" s="178">
        <v>0</v>
      </c>
      <c r="AH97" s="179">
        <v>0</v>
      </c>
      <c r="AI97" s="81"/>
      <c r="AJ97" s="83">
        <v>0</v>
      </c>
      <c r="AK97" s="87">
        <v>0</v>
      </c>
      <c r="AL97" s="87">
        <v>0</v>
      </c>
      <c r="AM97" s="87">
        <v>0</v>
      </c>
      <c r="AN97" s="84">
        <v>0</v>
      </c>
      <c r="AO97" s="88">
        <v>0</v>
      </c>
      <c r="AP97" s="86">
        <v>0</v>
      </c>
      <c r="AQ97" s="87">
        <v>0</v>
      </c>
      <c r="AR97" s="84">
        <v>0</v>
      </c>
      <c r="AS97" s="87">
        <v>0</v>
      </c>
      <c r="AT97" s="84">
        <v>0</v>
      </c>
      <c r="AU97" s="88">
        <v>0</v>
      </c>
      <c r="AV97" s="177">
        <v>0</v>
      </c>
      <c r="AW97" s="178">
        <v>0</v>
      </c>
      <c r="AX97" s="179">
        <v>0</v>
      </c>
      <c r="AY97" s="81"/>
      <c r="AZ97" s="83">
        <v>0</v>
      </c>
      <c r="BA97" s="87">
        <v>0</v>
      </c>
      <c r="BB97" s="87">
        <v>0</v>
      </c>
      <c r="BC97" s="87">
        <v>0</v>
      </c>
      <c r="BD97" s="84">
        <v>0</v>
      </c>
      <c r="BE97" s="88">
        <v>0</v>
      </c>
      <c r="BF97" s="86">
        <v>0</v>
      </c>
      <c r="BG97" s="87">
        <v>0</v>
      </c>
      <c r="BH97" s="84">
        <v>0</v>
      </c>
      <c r="BI97" s="87">
        <v>0</v>
      </c>
      <c r="BJ97" s="84">
        <v>0</v>
      </c>
      <c r="BK97" s="88">
        <v>0</v>
      </c>
      <c r="BL97" s="177">
        <v>0</v>
      </c>
      <c r="BM97" s="178">
        <v>0</v>
      </c>
      <c r="BN97" s="179">
        <v>0</v>
      </c>
      <c r="BO97" s="81"/>
      <c r="BP97" s="83">
        <v>0</v>
      </c>
      <c r="BQ97" s="87">
        <v>0</v>
      </c>
      <c r="BR97" s="87">
        <v>0</v>
      </c>
      <c r="BS97" s="87">
        <v>0</v>
      </c>
      <c r="BT97" s="84">
        <v>0</v>
      </c>
      <c r="BU97" s="88">
        <v>0</v>
      </c>
      <c r="BV97" s="86">
        <v>0</v>
      </c>
      <c r="BW97" s="87">
        <v>0</v>
      </c>
      <c r="BX97" s="84">
        <v>0</v>
      </c>
      <c r="BY97" s="87">
        <v>0</v>
      </c>
      <c r="BZ97" s="84">
        <v>0</v>
      </c>
      <c r="CA97" s="88">
        <v>0</v>
      </c>
      <c r="CB97" s="177">
        <v>0</v>
      </c>
      <c r="CC97" s="178">
        <v>0</v>
      </c>
      <c r="CD97" s="179">
        <v>0</v>
      </c>
      <c r="CE97" s="81"/>
      <c r="CF97" s="83">
        <v>0</v>
      </c>
      <c r="CG97" s="87">
        <v>0</v>
      </c>
      <c r="CH97" s="87">
        <v>0</v>
      </c>
      <c r="CI97" s="87">
        <v>0</v>
      </c>
      <c r="CJ97" s="84">
        <v>0</v>
      </c>
      <c r="CK97" s="88">
        <v>0</v>
      </c>
      <c r="CL97" s="86">
        <v>0</v>
      </c>
      <c r="CM97" s="87">
        <v>0</v>
      </c>
      <c r="CN97" s="84">
        <v>0</v>
      </c>
      <c r="CO97" s="87"/>
      <c r="CP97" s="84">
        <v>0</v>
      </c>
      <c r="CQ97" s="88">
        <v>0</v>
      </c>
      <c r="CR97" s="177">
        <v>0</v>
      </c>
      <c r="CS97" s="178">
        <v>0</v>
      </c>
      <c r="CT97" s="179">
        <v>0</v>
      </c>
      <c r="CU97" s="81"/>
      <c r="CV97" s="86">
        <v>0</v>
      </c>
      <c r="CW97" s="87">
        <v>0</v>
      </c>
      <c r="CX97" s="87">
        <v>0</v>
      </c>
      <c r="CY97" s="87">
        <v>0</v>
      </c>
      <c r="CZ97" s="84">
        <v>0</v>
      </c>
      <c r="DA97" s="88">
        <v>0</v>
      </c>
      <c r="DB97" s="86">
        <v>0</v>
      </c>
      <c r="DC97" s="87">
        <v>0</v>
      </c>
      <c r="DD97" s="84">
        <v>0</v>
      </c>
      <c r="DE97" s="87">
        <v>0</v>
      </c>
      <c r="DF97" s="84">
        <v>0</v>
      </c>
      <c r="DG97" s="88">
        <v>0</v>
      </c>
      <c r="DH97" s="224"/>
      <c r="DI97" s="240" t="s">
        <v>97</v>
      </c>
      <c r="DJ97" s="86">
        <v>0</v>
      </c>
      <c r="DK97" s="84">
        <v>0</v>
      </c>
      <c r="DL97" s="85">
        <v>0</v>
      </c>
      <c r="DM97"/>
    </row>
    <row r="98" spans="1:119" s="100" customFormat="1" ht="15.6">
      <c r="A98" s="73">
        <v>82</v>
      </c>
      <c r="B98" s="109" t="s">
        <v>98</v>
      </c>
      <c r="C98" s="82"/>
      <c r="D98" s="83">
        <v>0</v>
      </c>
      <c r="E98" s="87">
        <v>0</v>
      </c>
      <c r="F98" s="87">
        <v>0</v>
      </c>
      <c r="G98" s="87">
        <v>0</v>
      </c>
      <c r="H98" s="84">
        <v>0</v>
      </c>
      <c r="I98" s="88">
        <v>0</v>
      </c>
      <c r="J98" s="86">
        <v>2335765.7834520866</v>
      </c>
      <c r="K98" s="87">
        <v>10.07659925303207</v>
      </c>
      <c r="L98" s="84">
        <v>2586900.2165479134</v>
      </c>
      <c r="M98" s="87">
        <v>14.225931108796075</v>
      </c>
      <c r="N98" s="84">
        <v>4922666</v>
      </c>
      <c r="O98" s="88">
        <v>11.900702293029047</v>
      </c>
      <c r="P98" s="177">
        <v>2335765.7834520866</v>
      </c>
      <c r="Q98" s="178">
        <v>2586900.2165479134</v>
      </c>
      <c r="R98" s="179">
        <v>4922666</v>
      </c>
      <c r="S98" s="79"/>
      <c r="T98" s="83">
        <v>0</v>
      </c>
      <c r="U98" s="87">
        <v>0</v>
      </c>
      <c r="V98" s="87">
        <v>0</v>
      </c>
      <c r="W98" s="87">
        <v>0</v>
      </c>
      <c r="X98" s="84">
        <v>0</v>
      </c>
      <c r="Y98" s="88">
        <v>0</v>
      </c>
      <c r="Z98" s="86">
        <v>0</v>
      </c>
      <c r="AA98" s="87">
        <v>0</v>
      </c>
      <c r="AB98" s="84">
        <v>0</v>
      </c>
      <c r="AC98" s="87">
        <v>0</v>
      </c>
      <c r="AD98" s="84">
        <v>0</v>
      </c>
      <c r="AE98" s="88">
        <v>0</v>
      </c>
      <c r="AF98" s="177">
        <v>0</v>
      </c>
      <c r="AG98" s="178">
        <v>0</v>
      </c>
      <c r="AH98" s="179">
        <v>0</v>
      </c>
      <c r="AI98" s="81"/>
      <c r="AJ98" s="83">
        <v>0</v>
      </c>
      <c r="AK98" s="87">
        <v>0</v>
      </c>
      <c r="AL98" s="87">
        <v>0</v>
      </c>
      <c r="AM98" s="87">
        <v>0</v>
      </c>
      <c r="AN98" s="84">
        <v>0</v>
      </c>
      <c r="AO98" s="88">
        <v>0</v>
      </c>
      <c r="AP98" s="86">
        <v>0</v>
      </c>
      <c r="AQ98" s="87">
        <v>0</v>
      </c>
      <c r="AR98" s="84">
        <v>0</v>
      </c>
      <c r="AS98" s="87">
        <v>0</v>
      </c>
      <c r="AT98" s="84">
        <v>0</v>
      </c>
      <c r="AU98" s="88">
        <v>0</v>
      </c>
      <c r="AV98" s="177">
        <v>0</v>
      </c>
      <c r="AW98" s="178">
        <v>0</v>
      </c>
      <c r="AX98" s="179">
        <v>0</v>
      </c>
      <c r="AY98" s="81"/>
      <c r="AZ98" s="83">
        <v>0</v>
      </c>
      <c r="BA98" s="87">
        <v>0</v>
      </c>
      <c r="BB98" s="87">
        <v>0</v>
      </c>
      <c r="BC98" s="87">
        <v>0</v>
      </c>
      <c r="BD98" s="84">
        <v>0</v>
      </c>
      <c r="BE98" s="88">
        <v>0</v>
      </c>
      <c r="BF98" s="86">
        <v>0</v>
      </c>
      <c r="BG98" s="87">
        <v>0</v>
      </c>
      <c r="BH98" s="84">
        <v>0</v>
      </c>
      <c r="BI98" s="87">
        <v>0</v>
      </c>
      <c r="BJ98" s="84">
        <v>0</v>
      </c>
      <c r="BK98" s="88">
        <v>0</v>
      </c>
      <c r="BL98" s="177">
        <v>0</v>
      </c>
      <c r="BM98" s="178">
        <v>0</v>
      </c>
      <c r="BN98" s="179">
        <v>0</v>
      </c>
      <c r="BO98" s="81"/>
      <c r="BP98" s="83">
        <v>0</v>
      </c>
      <c r="BQ98" s="87">
        <v>0</v>
      </c>
      <c r="BR98" s="87">
        <v>0</v>
      </c>
      <c r="BS98" s="87">
        <v>0</v>
      </c>
      <c r="BT98" s="84">
        <v>0</v>
      </c>
      <c r="BU98" s="88">
        <v>0</v>
      </c>
      <c r="BV98" s="86">
        <v>0</v>
      </c>
      <c r="BW98" s="87">
        <v>0</v>
      </c>
      <c r="BX98" s="84">
        <v>0</v>
      </c>
      <c r="BY98" s="87">
        <v>0</v>
      </c>
      <c r="BZ98" s="84">
        <v>0</v>
      </c>
      <c r="CA98" s="88">
        <v>0</v>
      </c>
      <c r="CB98" s="177">
        <v>0</v>
      </c>
      <c r="CC98" s="178">
        <v>0</v>
      </c>
      <c r="CD98" s="179">
        <v>0</v>
      </c>
      <c r="CE98" s="81"/>
      <c r="CF98" s="83">
        <v>0</v>
      </c>
      <c r="CG98" s="87">
        <v>0</v>
      </c>
      <c r="CH98" s="87">
        <v>0</v>
      </c>
      <c r="CI98" s="87">
        <v>0</v>
      </c>
      <c r="CJ98" s="84">
        <v>0</v>
      </c>
      <c r="CK98" s="88">
        <v>0</v>
      </c>
      <c r="CL98" s="86">
        <v>0</v>
      </c>
      <c r="CM98" s="87">
        <v>0</v>
      </c>
      <c r="CN98" s="84">
        <v>0</v>
      </c>
      <c r="CO98" s="87">
        <v>0</v>
      </c>
      <c r="CP98" s="84">
        <v>0</v>
      </c>
      <c r="CQ98" s="88">
        <v>0</v>
      </c>
      <c r="CR98" s="177">
        <v>0</v>
      </c>
      <c r="CS98" s="178">
        <v>0</v>
      </c>
      <c r="CT98" s="179">
        <v>0</v>
      </c>
      <c r="CU98" s="81"/>
      <c r="CV98" s="86">
        <v>0</v>
      </c>
      <c r="CW98" s="87">
        <v>0</v>
      </c>
      <c r="CX98" s="87">
        <v>0</v>
      </c>
      <c r="CY98" s="87">
        <v>0</v>
      </c>
      <c r="CZ98" s="84">
        <v>0</v>
      </c>
      <c r="DA98" s="88">
        <v>0</v>
      </c>
      <c r="DB98" s="86">
        <v>2335765.7834520866</v>
      </c>
      <c r="DC98" s="87">
        <v>1.0081635699872442</v>
      </c>
      <c r="DD98" s="84">
        <v>2586900.2165479134</v>
      </c>
      <c r="DE98" s="87">
        <v>2.7351566474672269</v>
      </c>
      <c r="DF98" s="84">
        <v>4922666</v>
      </c>
      <c r="DG98" s="88">
        <v>1.5087946968229486</v>
      </c>
      <c r="DH98" s="226"/>
      <c r="DI98" s="241" t="s">
        <v>98</v>
      </c>
      <c r="DJ98" s="86">
        <v>0</v>
      </c>
      <c r="DK98" s="84">
        <v>4922666</v>
      </c>
      <c r="DL98" s="85">
        <v>4922666</v>
      </c>
      <c r="DM98"/>
    </row>
    <row r="99" spans="1:119" s="100" customFormat="1" ht="15.6">
      <c r="A99" s="73">
        <v>83</v>
      </c>
      <c r="B99" s="73" t="s">
        <v>99</v>
      </c>
      <c r="C99" s="82"/>
      <c r="D99" s="83">
        <v>0</v>
      </c>
      <c r="E99" s="87">
        <v>0</v>
      </c>
      <c r="F99" s="87">
        <v>0</v>
      </c>
      <c r="G99" s="87">
        <v>0</v>
      </c>
      <c r="H99" s="84">
        <v>0</v>
      </c>
      <c r="I99" s="88">
        <v>0</v>
      </c>
      <c r="J99" s="86">
        <v>0</v>
      </c>
      <c r="K99" s="87">
        <v>0</v>
      </c>
      <c r="L99" s="84">
        <v>0</v>
      </c>
      <c r="M99" s="87">
        <v>0</v>
      </c>
      <c r="N99" s="84">
        <v>0</v>
      </c>
      <c r="O99" s="88">
        <v>0</v>
      </c>
      <c r="P99" s="177">
        <v>0</v>
      </c>
      <c r="Q99" s="178">
        <v>0</v>
      </c>
      <c r="R99" s="179">
        <v>0</v>
      </c>
      <c r="S99" s="79"/>
      <c r="T99" s="83">
        <v>0</v>
      </c>
      <c r="U99" s="87">
        <v>0</v>
      </c>
      <c r="V99" s="87">
        <v>0</v>
      </c>
      <c r="W99" s="87">
        <v>0</v>
      </c>
      <c r="X99" s="84">
        <v>0</v>
      </c>
      <c r="Y99" s="88">
        <v>0</v>
      </c>
      <c r="Z99" s="86">
        <v>0</v>
      </c>
      <c r="AA99" s="87">
        <v>0</v>
      </c>
      <c r="AB99" s="84">
        <v>0</v>
      </c>
      <c r="AC99" s="87">
        <v>0</v>
      </c>
      <c r="AD99" s="84">
        <v>0</v>
      </c>
      <c r="AE99" s="88">
        <v>0</v>
      </c>
      <c r="AF99" s="177">
        <v>0</v>
      </c>
      <c r="AG99" s="178">
        <v>0</v>
      </c>
      <c r="AH99" s="179">
        <v>0</v>
      </c>
      <c r="AI99" s="81"/>
      <c r="AJ99" s="83">
        <v>0</v>
      </c>
      <c r="AK99" s="87">
        <v>0</v>
      </c>
      <c r="AL99" s="87">
        <v>0</v>
      </c>
      <c r="AM99" s="87">
        <v>0</v>
      </c>
      <c r="AN99" s="84">
        <v>0</v>
      </c>
      <c r="AO99" s="88">
        <v>0</v>
      </c>
      <c r="AP99" s="86">
        <v>0</v>
      </c>
      <c r="AQ99" s="87">
        <v>0</v>
      </c>
      <c r="AR99" s="84">
        <v>0</v>
      </c>
      <c r="AS99" s="87">
        <v>0</v>
      </c>
      <c r="AT99" s="84">
        <v>0</v>
      </c>
      <c r="AU99" s="88">
        <v>0</v>
      </c>
      <c r="AV99" s="177">
        <v>0</v>
      </c>
      <c r="AW99" s="178">
        <v>0</v>
      </c>
      <c r="AX99" s="179">
        <v>0</v>
      </c>
      <c r="AY99" s="81"/>
      <c r="AZ99" s="83">
        <v>0</v>
      </c>
      <c r="BA99" s="87">
        <v>0</v>
      </c>
      <c r="BB99" s="87">
        <v>0</v>
      </c>
      <c r="BC99" s="87">
        <v>0</v>
      </c>
      <c r="BD99" s="84">
        <v>0</v>
      </c>
      <c r="BE99" s="88">
        <v>0</v>
      </c>
      <c r="BF99" s="86">
        <v>0</v>
      </c>
      <c r="BG99" s="87">
        <v>0</v>
      </c>
      <c r="BH99" s="84">
        <v>0</v>
      </c>
      <c r="BI99" s="87">
        <v>0</v>
      </c>
      <c r="BJ99" s="84">
        <v>0</v>
      </c>
      <c r="BK99" s="88">
        <v>0</v>
      </c>
      <c r="BL99" s="177">
        <v>0</v>
      </c>
      <c r="BM99" s="178">
        <v>0</v>
      </c>
      <c r="BN99" s="179">
        <v>0</v>
      </c>
      <c r="BO99" s="81"/>
      <c r="BP99" s="83">
        <v>0</v>
      </c>
      <c r="BQ99" s="87">
        <v>0</v>
      </c>
      <c r="BR99" s="87">
        <v>0</v>
      </c>
      <c r="BS99" s="87">
        <v>0</v>
      </c>
      <c r="BT99" s="84">
        <v>0</v>
      </c>
      <c r="BU99" s="88">
        <v>0</v>
      </c>
      <c r="BV99" s="86">
        <v>0</v>
      </c>
      <c r="BW99" s="87">
        <v>0</v>
      </c>
      <c r="BX99" s="84">
        <v>0</v>
      </c>
      <c r="BY99" s="87">
        <v>0</v>
      </c>
      <c r="BZ99" s="84">
        <v>0</v>
      </c>
      <c r="CA99" s="88">
        <v>0</v>
      </c>
      <c r="CB99" s="177">
        <v>0</v>
      </c>
      <c r="CC99" s="178">
        <v>0</v>
      </c>
      <c r="CD99" s="179">
        <v>0</v>
      </c>
      <c r="CE99" s="81"/>
      <c r="CF99" s="83">
        <v>0</v>
      </c>
      <c r="CG99" s="87">
        <v>0</v>
      </c>
      <c r="CH99" s="87">
        <v>0</v>
      </c>
      <c r="CI99" s="87">
        <v>0</v>
      </c>
      <c r="CJ99" s="84">
        <v>0</v>
      </c>
      <c r="CK99" s="88">
        <v>0</v>
      </c>
      <c r="CL99" s="86">
        <v>0</v>
      </c>
      <c r="CM99" s="87">
        <v>0</v>
      </c>
      <c r="CN99" s="84">
        <v>0</v>
      </c>
      <c r="CO99" s="87">
        <v>0</v>
      </c>
      <c r="CP99" s="84">
        <v>0</v>
      </c>
      <c r="CQ99" s="88">
        <v>0</v>
      </c>
      <c r="CR99" s="177">
        <v>0</v>
      </c>
      <c r="CS99" s="178">
        <v>0</v>
      </c>
      <c r="CT99" s="179">
        <v>0</v>
      </c>
      <c r="CU99" s="81"/>
      <c r="CV99" s="86">
        <v>0</v>
      </c>
      <c r="CW99" s="87">
        <v>0</v>
      </c>
      <c r="CX99" s="87">
        <v>0</v>
      </c>
      <c r="CY99" s="87">
        <v>0</v>
      </c>
      <c r="CZ99" s="84">
        <v>0</v>
      </c>
      <c r="DA99" s="88">
        <v>0</v>
      </c>
      <c r="DB99" s="86">
        <v>0</v>
      </c>
      <c r="DC99" s="87">
        <v>0</v>
      </c>
      <c r="DD99" s="84">
        <v>0</v>
      </c>
      <c r="DE99" s="87">
        <v>0</v>
      </c>
      <c r="DF99" s="84">
        <v>0</v>
      </c>
      <c r="DG99" s="88">
        <v>0</v>
      </c>
      <c r="DH99" s="226"/>
      <c r="DI99" s="237" t="s">
        <v>99</v>
      </c>
      <c r="DJ99" s="86">
        <v>0</v>
      </c>
      <c r="DK99" s="84">
        <v>0</v>
      </c>
      <c r="DL99" s="85">
        <v>0</v>
      </c>
      <c r="DM99"/>
      <c r="DN99" s="100" t="s">
        <v>189</v>
      </c>
    </row>
    <row r="100" spans="1:119" s="65" customFormat="1" ht="16.149999999999999" thickBot="1">
      <c r="A100" s="73">
        <v>84</v>
      </c>
      <c r="B100" s="89" t="s">
        <v>100</v>
      </c>
      <c r="C100" s="90"/>
      <c r="D100" s="91">
        <v>187640585.39423817</v>
      </c>
      <c r="E100" s="95">
        <v>1939.7784147523407</v>
      </c>
      <c r="F100" s="92">
        <v>18776506.802606378</v>
      </c>
      <c r="G100" s="95">
        <v>1376.7786187568836</v>
      </c>
      <c r="H100" s="84">
        <v>206417092.19684455</v>
      </c>
      <c r="I100" s="96">
        <v>1870.211307289456</v>
      </c>
      <c r="J100" s="94">
        <v>90422329.098979816</v>
      </c>
      <c r="K100" s="95">
        <v>390.0860181749855</v>
      </c>
      <c r="L100" s="94">
        <v>95787939.134858206</v>
      </c>
      <c r="M100" s="95">
        <v>526.75886548282153</v>
      </c>
      <c r="N100" s="94">
        <v>186210268.23383802</v>
      </c>
      <c r="O100" s="96">
        <v>450.16927131680069</v>
      </c>
      <c r="P100" s="183">
        <v>278062914.49321795</v>
      </c>
      <c r="Q100" s="189">
        <v>114564445.93746458</v>
      </c>
      <c r="R100" s="190">
        <v>392627360.43068254</v>
      </c>
      <c r="S100" s="79"/>
      <c r="T100" s="91">
        <v>347536530.18116081</v>
      </c>
      <c r="U100" s="95">
        <v>1889.6789796325481</v>
      </c>
      <c r="V100" s="92">
        <v>43183347.219827302</v>
      </c>
      <c r="W100" s="95">
        <v>1871.2721419520433</v>
      </c>
      <c r="X100" s="92">
        <v>390719877.4009881</v>
      </c>
      <c r="Y100" s="96">
        <v>1887.6268293201995</v>
      </c>
      <c r="Z100" s="94">
        <v>238680384.34030604</v>
      </c>
      <c r="AA100" s="95">
        <v>297.1992050049945</v>
      </c>
      <c r="AB100" s="94">
        <v>109405719.18689167</v>
      </c>
      <c r="AC100" s="95">
        <v>466.77781934377913</v>
      </c>
      <c r="AD100" s="94">
        <v>348086103.52719766</v>
      </c>
      <c r="AE100" s="96">
        <v>335.5098522263454</v>
      </c>
      <c r="AF100" s="183">
        <v>586216914.52146673</v>
      </c>
      <c r="AG100" s="189">
        <v>152589066.40671897</v>
      </c>
      <c r="AH100" s="190">
        <v>738805980.92818594</v>
      </c>
      <c r="AI100" s="81"/>
      <c r="AJ100" s="91">
        <v>118845119.40193714</v>
      </c>
      <c r="AK100" s="95">
        <v>1969.427780295586</v>
      </c>
      <c r="AL100" s="92">
        <v>19628131.422818355</v>
      </c>
      <c r="AM100" s="95">
        <v>2260.7845453603268</v>
      </c>
      <c r="AN100" s="92">
        <v>138473250.82475549</v>
      </c>
      <c r="AO100" s="96">
        <v>2006.0737222355815</v>
      </c>
      <c r="AP100" s="94">
        <v>37858853.214506403</v>
      </c>
      <c r="AQ100" s="95">
        <v>354.14541556291186</v>
      </c>
      <c r="AR100" s="92">
        <v>60599073.516529545</v>
      </c>
      <c r="AS100" s="95">
        <v>648.99996269295775</v>
      </c>
      <c r="AT100" s="92">
        <v>98457926.731035948</v>
      </c>
      <c r="AU100" s="96">
        <v>491.61366486598899</v>
      </c>
      <c r="AV100" s="183">
        <v>156703972.61644351</v>
      </c>
      <c r="AW100" s="189">
        <v>80227204.939347923</v>
      </c>
      <c r="AX100" s="190">
        <v>236931177.55579144</v>
      </c>
      <c r="AY100" s="81"/>
      <c r="AZ100" s="91">
        <v>218673321.17811409</v>
      </c>
      <c r="BA100" s="95">
        <v>2050.1520801983283</v>
      </c>
      <c r="BB100" s="92">
        <v>28019207.123131752</v>
      </c>
      <c r="BC100" s="95">
        <v>1899.9937019822169</v>
      </c>
      <c r="BD100" s="84">
        <v>246692528.30124584</v>
      </c>
      <c r="BE100" s="96">
        <v>2031.9130237564418</v>
      </c>
      <c r="BF100" s="94">
        <v>158979859.53777918</v>
      </c>
      <c r="BG100" s="95">
        <v>319.63781761805313</v>
      </c>
      <c r="BH100" s="92">
        <v>99540133.384568781</v>
      </c>
      <c r="BI100" s="95">
        <v>553.76370435137733</v>
      </c>
      <c r="BJ100" s="92">
        <v>258519992.92234796</v>
      </c>
      <c r="BK100" s="96">
        <v>381.78952090575029</v>
      </c>
      <c r="BL100" s="183">
        <v>377653180.71589327</v>
      </c>
      <c r="BM100" s="189">
        <v>127559340.5077005</v>
      </c>
      <c r="BN100" s="190">
        <v>505212521.22359377</v>
      </c>
      <c r="BO100" s="81"/>
      <c r="BP100" s="91">
        <v>116262283.22999996</v>
      </c>
      <c r="BQ100" s="95">
        <v>1581.089894741136</v>
      </c>
      <c r="BR100" s="92">
        <v>12647862.619999999</v>
      </c>
      <c r="BS100" s="95">
        <v>1316.5257229103777</v>
      </c>
      <c r="BT100" s="92">
        <v>128910145.84999995</v>
      </c>
      <c r="BU100" s="96">
        <v>1550.5189541736822</v>
      </c>
      <c r="BV100" s="94">
        <v>52571345.089999974</v>
      </c>
      <c r="BW100" s="95">
        <v>243.40275986758328</v>
      </c>
      <c r="BX100" s="94">
        <v>60543899.86999999</v>
      </c>
      <c r="BY100" s="95">
        <v>575.20069800583326</v>
      </c>
      <c r="BZ100" s="94">
        <v>113115244.95999996</v>
      </c>
      <c r="CA100" s="96">
        <v>352.11848064698876</v>
      </c>
      <c r="CB100" s="183">
        <v>168833628.32000002</v>
      </c>
      <c r="CC100" s="189">
        <v>73191762.48999998</v>
      </c>
      <c r="CD100" s="190">
        <v>242025390.81</v>
      </c>
      <c r="CE100" s="81"/>
      <c r="CF100" s="91">
        <v>228836174.82744461</v>
      </c>
      <c r="CG100" s="95">
        <v>1839.3712308290701</v>
      </c>
      <c r="CH100" s="92">
        <v>25426242.207817215</v>
      </c>
      <c r="CI100" s="95">
        <v>1558.4579961886127</v>
      </c>
      <c r="CJ100" s="92">
        <v>254262417.03526184</v>
      </c>
      <c r="CK100" s="96">
        <v>1806.8034609007771</v>
      </c>
      <c r="CL100" s="94">
        <v>139399184.55115068</v>
      </c>
      <c r="CM100" s="95">
        <v>301.93243204563817</v>
      </c>
      <c r="CN100" s="92">
        <v>77863145.7557908</v>
      </c>
      <c r="CO100" s="95">
        <v>515.01898836386408</v>
      </c>
      <c r="CP100" s="92">
        <v>217262330.30694148</v>
      </c>
      <c r="CQ100" s="96">
        <v>354.4969697033514</v>
      </c>
      <c r="CR100" s="183">
        <v>368235359.37859541</v>
      </c>
      <c r="CS100" s="189">
        <v>103289387.963608</v>
      </c>
      <c r="CT100" s="190">
        <v>471524747.34220332</v>
      </c>
      <c r="CU100" s="81"/>
      <c r="CV100" s="110">
        <v>1217794014.2128952</v>
      </c>
      <c r="CW100" s="111">
        <v>1886.3097265362474</v>
      </c>
      <c r="CX100" s="112">
        <v>147681297.39620101</v>
      </c>
      <c r="CY100" s="111">
        <v>1715.9075290614298</v>
      </c>
      <c r="CZ100" s="112">
        <v>1365475311.6090961</v>
      </c>
      <c r="DA100" s="96">
        <v>1866.2651765556993</v>
      </c>
      <c r="DB100" s="94">
        <v>717911955.83272219</v>
      </c>
      <c r="DC100" s="95">
        <v>309.86526365634154</v>
      </c>
      <c r="DD100" s="92">
        <v>503739910.84863883</v>
      </c>
      <c r="DE100" s="95">
        <v>532.60947482188442</v>
      </c>
      <c r="DF100" s="92">
        <v>1221651866.6813612</v>
      </c>
      <c r="DG100" s="96">
        <v>374.43569354749923</v>
      </c>
      <c r="DH100" s="254"/>
      <c r="DI100" s="238" t="s">
        <v>100</v>
      </c>
      <c r="DJ100" s="94">
        <v>1365475311.6090958</v>
      </c>
      <c r="DK100" s="92">
        <v>1221651866.6813612</v>
      </c>
      <c r="DL100" s="93">
        <v>2587127178.2904568</v>
      </c>
      <c r="DM100"/>
      <c r="DN100" s="97">
        <v>10425356.18954277</v>
      </c>
      <c r="DO100" s="97"/>
    </row>
    <row r="101" spans="1:119" s="65" customFormat="1" ht="16.149999999999999" thickBot="1">
      <c r="A101" s="73">
        <v>85</v>
      </c>
      <c r="B101" s="89" t="s">
        <v>101</v>
      </c>
      <c r="C101" s="82"/>
      <c r="D101" s="113">
        <v>-8135394.6242381632</v>
      </c>
      <c r="E101" s="114">
        <v>-84.101543674218348</v>
      </c>
      <c r="F101" s="115">
        <v>809575.50739361718</v>
      </c>
      <c r="G101" s="114">
        <v>59.361747132542689</v>
      </c>
      <c r="H101" s="115">
        <v>-7325819.116844546</v>
      </c>
      <c r="I101" s="116">
        <v>-66.374492546452842</v>
      </c>
      <c r="J101" s="115">
        <v>7999969.5410201699</v>
      </c>
      <c r="K101" s="114">
        <v>34.512230495209984</v>
      </c>
      <c r="L101" s="115">
        <v>898184.86514179409</v>
      </c>
      <c r="M101" s="114">
        <v>4.9393153754965473</v>
      </c>
      <c r="N101" s="115">
        <v>8898154.4061619639</v>
      </c>
      <c r="O101" s="116">
        <v>21.511572498548183</v>
      </c>
      <c r="P101" s="157">
        <v>-135425.08321791887</v>
      </c>
      <c r="Q101" s="158">
        <v>1707760.3725354075</v>
      </c>
      <c r="R101" s="159">
        <v>1572335.2893174887</v>
      </c>
      <c r="S101" s="79"/>
      <c r="T101" s="113">
        <v>12054595.49883908</v>
      </c>
      <c r="U101" s="114">
        <v>65.545097403876184</v>
      </c>
      <c r="V101" s="115">
        <v>-342537.88982731104</v>
      </c>
      <c r="W101" s="114">
        <v>-14.843259081653207</v>
      </c>
      <c r="X101" s="115">
        <v>11712057.609011769</v>
      </c>
      <c r="Y101" s="116">
        <v>56.582721914158988</v>
      </c>
      <c r="Z101" s="115">
        <v>-13300784.820306003</v>
      </c>
      <c r="AA101" s="114">
        <v>-16.561824657117</v>
      </c>
      <c r="AB101" s="115">
        <v>-7921467.6068917215</v>
      </c>
      <c r="AC101" s="114">
        <v>-33.796819791760228</v>
      </c>
      <c r="AD101" s="115">
        <v>-21222252.427197695</v>
      </c>
      <c r="AE101" s="116">
        <v>-20.455498520649694</v>
      </c>
      <c r="AF101" s="157">
        <v>-1246189.3214668036</v>
      </c>
      <c r="AG101" s="158">
        <v>-8264005.4967190027</v>
      </c>
      <c r="AH101" s="159">
        <v>-9510194.8181860447</v>
      </c>
      <c r="AI101" s="81"/>
      <c r="AJ101" s="113">
        <v>287423.83579963446</v>
      </c>
      <c r="AK101" s="114">
        <v>4.7630099560797818</v>
      </c>
      <c r="AL101" s="117">
        <v>-977390.17055514827</v>
      </c>
      <c r="AM101" s="114">
        <v>-112.57661489923385</v>
      </c>
      <c r="AN101" s="117">
        <v>-689966.33475551009</v>
      </c>
      <c r="AO101" s="116">
        <v>-9.995600775863215</v>
      </c>
      <c r="AP101" s="115">
        <v>587927.02470387518</v>
      </c>
      <c r="AQ101" s="114">
        <v>5.4996821827830651</v>
      </c>
      <c r="AR101" s="117">
        <v>-340700.88573982567</v>
      </c>
      <c r="AS101" s="114">
        <v>-3.648815886175079</v>
      </c>
      <c r="AT101" s="117">
        <v>247226.13896404952</v>
      </c>
      <c r="AU101" s="116">
        <v>1.2344333489654202</v>
      </c>
      <c r="AV101" s="157">
        <v>875350.86050352454</v>
      </c>
      <c r="AW101" s="158">
        <v>-1318091.0562949926</v>
      </c>
      <c r="AX101" s="159">
        <v>-442740.19579148293</v>
      </c>
      <c r="AY101" s="81"/>
      <c r="AZ101" s="113">
        <v>-4212603.7284172475</v>
      </c>
      <c r="BA101" s="114">
        <v>-39.494887855255364</v>
      </c>
      <c r="BB101" s="115">
        <v>121942.96717137098</v>
      </c>
      <c r="BC101" s="114">
        <v>8.2690016390703853</v>
      </c>
      <c r="BD101" s="115">
        <v>-4090660.7612458766</v>
      </c>
      <c r="BE101" s="116">
        <v>-33.69322505947563</v>
      </c>
      <c r="BF101" s="115">
        <v>-4718751.8045282364</v>
      </c>
      <c r="BG101" s="114">
        <v>-9.487311997040937</v>
      </c>
      <c r="BH101" s="117">
        <v>3922586.0221802592</v>
      </c>
      <c r="BI101" s="114">
        <v>21.822210724666537</v>
      </c>
      <c r="BJ101" s="117">
        <v>-796165.78234797716</v>
      </c>
      <c r="BK101" s="116">
        <v>-1.1757997869645977</v>
      </c>
      <c r="BL101" s="157">
        <v>-8931355.5329455137</v>
      </c>
      <c r="BM101" s="158">
        <v>4044528.98935166</v>
      </c>
      <c r="BN101" s="159">
        <v>-4886826.5435938239</v>
      </c>
      <c r="BO101" s="81"/>
      <c r="BP101" s="113">
        <v>18654013.940000057</v>
      </c>
      <c r="BQ101" s="114">
        <v>253.68220989215803</v>
      </c>
      <c r="BR101" s="117">
        <v>1150407.6399999913</v>
      </c>
      <c r="BS101" s="114">
        <v>119.74681378161667</v>
      </c>
      <c r="BT101" s="117">
        <v>19804421.580000058</v>
      </c>
      <c r="BU101" s="116">
        <v>238.205696175127</v>
      </c>
      <c r="BV101" s="115">
        <v>-3257795.8099999875</v>
      </c>
      <c r="BW101" s="114">
        <v>-15.083435470055733</v>
      </c>
      <c r="BX101" s="115">
        <v>-2758279.9699999988</v>
      </c>
      <c r="BY101" s="114">
        <v>-26.205192718774036</v>
      </c>
      <c r="BZ101" s="115">
        <v>-6016075.7799999863</v>
      </c>
      <c r="CA101" s="116">
        <v>-18.727550507094296</v>
      </c>
      <c r="CB101" s="157">
        <v>15396218.129999965</v>
      </c>
      <c r="CC101" s="158">
        <v>-1607872.3299999982</v>
      </c>
      <c r="CD101" s="159">
        <v>13788345.799999952</v>
      </c>
      <c r="CE101" s="81"/>
      <c r="CF101" s="113">
        <v>3514223.172555387</v>
      </c>
      <c r="CG101" s="114">
        <v>28.24711174789315</v>
      </c>
      <c r="CH101" s="117">
        <v>390468.79218278453</v>
      </c>
      <c r="CI101" s="114">
        <v>23.933116284571533</v>
      </c>
      <c r="CJ101" s="117">
        <v>3904691.9647381604</v>
      </c>
      <c r="CK101" s="116">
        <v>27.746967239212367</v>
      </c>
      <c r="CL101" s="115">
        <v>3803543.4488493204</v>
      </c>
      <c r="CM101" s="114">
        <v>8.2383058954045367</v>
      </c>
      <c r="CN101" s="117">
        <v>2196201.2442092001</v>
      </c>
      <c r="CO101" s="114">
        <v>14.526581633159376</v>
      </c>
      <c r="CP101" s="117">
        <v>5999744.6930585206</v>
      </c>
      <c r="CQ101" s="116">
        <v>9.7895079633832687</v>
      </c>
      <c r="CR101" s="157">
        <v>7317766.6214045882</v>
      </c>
      <c r="CS101" s="158">
        <v>2586670.0363920033</v>
      </c>
      <c r="CT101" s="159">
        <v>9904436.6577966809</v>
      </c>
      <c r="CU101" s="81"/>
      <c r="CV101" s="118">
        <v>22162258.094538212</v>
      </c>
      <c r="CW101" s="114">
        <v>34.328369591103744</v>
      </c>
      <c r="CX101" s="118">
        <v>1152466.8463653028</v>
      </c>
      <c r="CY101" s="119">
        <v>13.390500852430725</v>
      </c>
      <c r="CZ101" s="118">
        <v>23314724.940903664</v>
      </c>
      <c r="DA101" s="120">
        <v>31.865430951591943</v>
      </c>
      <c r="DB101" s="118">
        <v>-8885892.4202609062</v>
      </c>
      <c r="DC101" s="114">
        <v>-3.8353301895247975</v>
      </c>
      <c r="DD101" s="118">
        <v>-4003476.3311001062</v>
      </c>
      <c r="DE101" s="119">
        <v>-4.2329173850389434</v>
      </c>
      <c r="DF101" s="118">
        <v>-12889368.751361132</v>
      </c>
      <c r="DG101" s="120">
        <v>-3.9505851539489392</v>
      </c>
      <c r="DH101" s="254"/>
      <c r="DI101" s="238" t="s">
        <v>101</v>
      </c>
      <c r="DJ101" s="118">
        <v>23314724.940903664</v>
      </c>
      <c r="DK101" s="118">
        <v>-12889368.751361132</v>
      </c>
      <c r="DL101" s="118">
        <v>10425356.18954277</v>
      </c>
      <c r="DM101"/>
      <c r="DN101" s="97">
        <v>10425356.189542899</v>
      </c>
      <c r="DO101" s="97"/>
    </row>
    <row r="102" spans="1:119" s="100" customFormat="1" ht="15.6">
      <c r="A102" s="73"/>
      <c r="B102" s="73"/>
      <c r="C102" s="82"/>
      <c r="D102" s="83"/>
      <c r="E102" s="84"/>
      <c r="F102" s="84"/>
      <c r="G102" s="84"/>
      <c r="H102" s="84"/>
      <c r="I102" s="85"/>
      <c r="J102" s="86"/>
      <c r="K102" s="84"/>
      <c r="L102" s="84"/>
      <c r="M102" s="84"/>
      <c r="N102" s="84"/>
      <c r="O102" s="85"/>
      <c r="P102" s="177"/>
      <c r="Q102" s="178"/>
      <c r="R102" s="179"/>
      <c r="S102" s="79"/>
      <c r="T102" s="83"/>
      <c r="U102" s="84"/>
      <c r="V102" s="84"/>
      <c r="W102" s="84"/>
      <c r="X102" s="84"/>
      <c r="Y102" s="85"/>
      <c r="Z102" s="86"/>
      <c r="AA102" s="84"/>
      <c r="AB102" s="84"/>
      <c r="AC102" s="84"/>
      <c r="AD102" s="84"/>
      <c r="AE102" s="85"/>
      <c r="AF102" s="177"/>
      <c r="AG102" s="178"/>
      <c r="AH102" s="179"/>
      <c r="AI102" s="81"/>
      <c r="AJ102" s="83"/>
      <c r="AK102" s="84"/>
      <c r="AL102" s="84"/>
      <c r="AM102" s="84"/>
      <c r="AN102" s="84"/>
      <c r="AO102" s="85"/>
      <c r="AP102" s="86"/>
      <c r="AQ102" s="84"/>
      <c r="AR102" s="84"/>
      <c r="AS102" s="84"/>
      <c r="AT102" s="84"/>
      <c r="AU102" s="85"/>
      <c r="AV102" s="177"/>
      <c r="AW102" s="178"/>
      <c r="AX102" s="179"/>
      <c r="AY102" s="81"/>
      <c r="AZ102" s="83"/>
      <c r="BA102" s="84"/>
      <c r="BB102" s="84"/>
      <c r="BC102" s="84"/>
      <c r="BD102" s="84"/>
      <c r="BE102" s="85"/>
      <c r="BF102" s="86"/>
      <c r="BG102" s="84"/>
      <c r="BH102" s="84"/>
      <c r="BI102" s="84"/>
      <c r="BJ102" s="84"/>
      <c r="BK102" s="85"/>
      <c r="BL102" s="177"/>
      <c r="BM102" s="178"/>
      <c r="BN102" s="179"/>
      <c r="BO102" s="81"/>
      <c r="BP102" s="83"/>
      <c r="BQ102" s="84"/>
      <c r="BR102" s="84"/>
      <c r="BS102" s="84"/>
      <c r="BT102" s="84"/>
      <c r="BU102" s="85"/>
      <c r="BV102" s="86"/>
      <c r="BW102" s="84"/>
      <c r="BX102" s="84"/>
      <c r="BY102" s="84"/>
      <c r="BZ102" s="84"/>
      <c r="CA102" s="85"/>
      <c r="CB102" s="177"/>
      <c r="CC102" s="178"/>
      <c r="CD102" s="179"/>
      <c r="CE102" s="81"/>
      <c r="CF102" s="83"/>
      <c r="CG102" s="84"/>
      <c r="CH102" s="84"/>
      <c r="CI102" s="84"/>
      <c r="CJ102" s="84"/>
      <c r="CK102" s="85"/>
      <c r="CL102" s="86"/>
      <c r="CM102" s="84"/>
      <c r="CN102" s="84"/>
      <c r="CO102" s="84"/>
      <c r="CP102" s="84"/>
      <c r="CQ102" s="85"/>
      <c r="CR102" s="177"/>
      <c r="CS102" s="178"/>
      <c r="CT102" s="179"/>
      <c r="CU102" s="81"/>
      <c r="CV102" s="121"/>
      <c r="CW102" s="122"/>
      <c r="CX102" s="87"/>
      <c r="CY102" s="122"/>
      <c r="CZ102" s="123"/>
      <c r="DA102" s="88"/>
      <c r="DB102" s="98"/>
      <c r="DC102" s="87"/>
      <c r="DD102" s="87"/>
      <c r="DE102" s="87"/>
      <c r="DF102" s="84"/>
      <c r="DG102" s="88"/>
      <c r="DH102" s="226"/>
      <c r="DI102" s="237"/>
      <c r="DJ102" s="86"/>
      <c r="DK102" s="84"/>
      <c r="DL102" s="85"/>
      <c r="DM102"/>
      <c r="DO102" s="107"/>
    </row>
    <row r="103" spans="1:119" s="100" customFormat="1" ht="15.6">
      <c r="A103" s="73"/>
      <c r="B103" s="73"/>
      <c r="C103" s="74"/>
      <c r="D103" s="75"/>
      <c r="E103" s="76"/>
      <c r="F103" s="76"/>
      <c r="G103" s="76"/>
      <c r="H103" s="76"/>
      <c r="I103" s="77"/>
      <c r="J103" s="78"/>
      <c r="K103" s="76"/>
      <c r="L103" s="76"/>
      <c r="M103" s="76"/>
      <c r="N103" s="76"/>
      <c r="O103" s="77"/>
      <c r="P103" s="191"/>
      <c r="Q103" s="192"/>
      <c r="R103" s="193"/>
      <c r="S103" s="79"/>
      <c r="T103" s="75"/>
      <c r="U103" s="76"/>
      <c r="V103" s="76"/>
      <c r="W103" s="76"/>
      <c r="X103" s="76"/>
      <c r="Y103" s="77"/>
      <c r="Z103" s="78"/>
      <c r="AA103" s="76"/>
      <c r="AB103" s="76"/>
      <c r="AC103" s="76"/>
      <c r="AD103" s="76"/>
      <c r="AE103" s="77"/>
      <c r="AF103" s="191"/>
      <c r="AG103" s="192"/>
      <c r="AH103" s="193"/>
      <c r="AI103" s="81"/>
      <c r="AJ103" s="75"/>
      <c r="AK103" s="76"/>
      <c r="AL103" s="76"/>
      <c r="AM103" s="76"/>
      <c r="AN103" s="76"/>
      <c r="AO103" s="77"/>
      <c r="AP103" s="78"/>
      <c r="AQ103" s="76"/>
      <c r="AR103" s="76"/>
      <c r="AS103" s="76"/>
      <c r="AT103" s="76"/>
      <c r="AU103" s="77"/>
      <c r="AV103" s="191"/>
      <c r="AW103" s="192"/>
      <c r="AX103" s="193"/>
      <c r="AY103" s="81"/>
      <c r="AZ103" s="75"/>
      <c r="BA103" s="76"/>
      <c r="BB103" s="76"/>
      <c r="BC103" s="76"/>
      <c r="BD103" s="76"/>
      <c r="BE103" s="77"/>
      <c r="BF103" s="78"/>
      <c r="BG103" s="76"/>
      <c r="BH103" s="76"/>
      <c r="BI103" s="76"/>
      <c r="BJ103" s="76"/>
      <c r="BK103" s="77"/>
      <c r="BL103" s="191"/>
      <c r="BM103" s="192"/>
      <c r="BN103" s="193"/>
      <c r="BO103" s="81"/>
      <c r="BP103" s="75"/>
      <c r="BQ103" s="76"/>
      <c r="BR103" s="76"/>
      <c r="BS103" s="76"/>
      <c r="BT103" s="76"/>
      <c r="BU103" s="77"/>
      <c r="BV103" s="78"/>
      <c r="BW103" s="76"/>
      <c r="BX103" s="76"/>
      <c r="BY103" s="76"/>
      <c r="BZ103" s="76"/>
      <c r="CA103" s="77"/>
      <c r="CB103" s="191"/>
      <c r="CC103" s="192"/>
      <c r="CD103" s="193"/>
      <c r="CE103" s="81"/>
      <c r="CF103" s="75"/>
      <c r="CG103" s="76"/>
      <c r="CH103" s="76"/>
      <c r="CI103" s="76"/>
      <c r="CJ103" s="76"/>
      <c r="CK103" s="77"/>
      <c r="CL103" s="78"/>
      <c r="CM103" s="76"/>
      <c r="CN103" s="76"/>
      <c r="CO103" s="76"/>
      <c r="CP103" s="76"/>
      <c r="CQ103" s="77"/>
      <c r="CR103" s="191"/>
      <c r="CS103" s="192"/>
      <c r="CT103" s="193"/>
      <c r="CU103" s="81"/>
      <c r="CV103" s="78"/>
      <c r="CW103" s="124"/>
      <c r="CX103" s="124"/>
      <c r="CY103" s="124"/>
      <c r="CZ103" s="76"/>
      <c r="DA103" s="125"/>
      <c r="DB103" s="126"/>
      <c r="DC103" s="124"/>
      <c r="DD103" s="124"/>
      <c r="DE103" s="124"/>
      <c r="DF103" s="76"/>
      <c r="DG103" s="125"/>
      <c r="DH103" s="227"/>
      <c r="DI103" s="237"/>
      <c r="DJ103" s="78"/>
      <c r="DK103" s="76"/>
      <c r="DL103" s="77"/>
      <c r="DM103"/>
    </row>
    <row r="104" spans="1:119" s="100" customFormat="1" ht="15.6">
      <c r="A104" s="89">
        <v>86</v>
      </c>
      <c r="B104" s="108" t="s">
        <v>102</v>
      </c>
      <c r="C104" s="82"/>
      <c r="D104" s="83">
        <v>1800560.8587699989</v>
      </c>
      <c r="E104" s="84"/>
      <c r="F104" s="84">
        <v>2032308.5133020012</v>
      </c>
      <c r="G104" s="84"/>
      <c r="H104" s="84">
        <v>3832869.3720720001</v>
      </c>
      <c r="I104" s="85"/>
      <c r="J104" s="86">
        <v>0</v>
      </c>
      <c r="K104" s="84"/>
      <c r="L104" s="84">
        <v>0</v>
      </c>
      <c r="M104" s="84"/>
      <c r="N104" s="84">
        <v>0</v>
      </c>
      <c r="O104" s="85"/>
      <c r="P104" s="177">
        <v>1800560.8587699989</v>
      </c>
      <c r="Q104" s="178">
        <v>2032308.5133020012</v>
      </c>
      <c r="R104" s="179">
        <v>3832869.3720720001</v>
      </c>
      <c r="S104" s="79"/>
      <c r="T104" s="83">
        <v>1370894.38</v>
      </c>
      <c r="U104" s="84"/>
      <c r="V104" s="84">
        <v>360673.72</v>
      </c>
      <c r="W104" s="84"/>
      <c r="X104" s="84">
        <v>1731568.0999999999</v>
      </c>
      <c r="Y104" s="85"/>
      <c r="Z104" s="86">
        <v>2844871.9100000402</v>
      </c>
      <c r="AA104" s="84">
        <v>3.5423676408513032</v>
      </c>
      <c r="AB104" s="84">
        <v>1173032.24999999</v>
      </c>
      <c r="AC104" s="84">
        <v>5.0047240651065126</v>
      </c>
      <c r="AD104" s="84">
        <v>4017904.16000003</v>
      </c>
      <c r="AE104" s="85">
        <v>3.8727384325927248</v>
      </c>
      <c r="AF104" s="177">
        <v>4215766.2900000401</v>
      </c>
      <c r="AG104" s="178">
        <v>1533705.96999999</v>
      </c>
      <c r="AH104" s="179">
        <v>5749472.2600000296</v>
      </c>
      <c r="AI104" s="81"/>
      <c r="AJ104" s="83">
        <v>5241388.16</v>
      </c>
      <c r="AK104" s="84"/>
      <c r="AL104" s="84">
        <v>1501778.3100000003</v>
      </c>
      <c r="AM104" s="84"/>
      <c r="AN104" s="84">
        <v>6743166.4700000007</v>
      </c>
      <c r="AO104" s="85"/>
      <c r="AP104" s="86">
        <v>3798044.3699999996</v>
      </c>
      <c r="AQ104" s="84"/>
      <c r="AR104" s="84">
        <v>6285622.0499999998</v>
      </c>
      <c r="AS104" s="84"/>
      <c r="AT104" s="84">
        <v>10083666.42</v>
      </c>
      <c r="AU104" s="85">
        <v>50.349102084633628</v>
      </c>
      <c r="AV104" s="177">
        <v>9039432.5299999993</v>
      </c>
      <c r="AW104" s="178">
        <v>7787400.3600000003</v>
      </c>
      <c r="AX104" s="179">
        <v>16826832.890000001</v>
      </c>
      <c r="AY104" s="81"/>
      <c r="AZ104" s="83">
        <v>937120.97</v>
      </c>
      <c r="BA104" s="84"/>
      <c r="BB104" s="84">
        <v>0</v>
      </c>
      <c r="BC104" s="84"/>
      <c r="BD104" s="84">
        <v>937120.97</v>
      </c>
      <c r="BE104" s="85"/>
      <c r="BF104" s="86">
        <v>0</v>
      </c>
      <c r="BG104" s="84"/>
      <c r="BH104" s="84">
        <v>0</v>
      </c>
      <c r="BI104" s="84"/>
      <c r="BJ104" s="84">
        <v>0</v>
      </c>
      <c r="BK104" s="85"/>
      <c r="BL104" s="177">
        <v>937120.97</v>
      </c>
      <c r="BM104" s="178">
        <v>0</v>
      </c>
      <c r="BN104" s="179">
        <v>937120.97</v>
      </c>
      <c r="BO104" s="81"/>
      <c r="BP104" s="83">
        <v>656215.21000000101</v>
      </c>
      <c r="BQ104" s="84"/>
      <c r="BR104" s="84">
        <v>0</v>
      </c>
      <c r="BS104" s="84"/>
      <c r="BT104" s="84">
        <v>656215.21000000101</v>
      </c>
      <c r="BU104" s="85"/>
      <c r="BV104" s="86">
        <v>1892865.7500000021</v>
      </c>
      <c r="BW104" s="84">
        <v>8.7638759636085943</v>
      </c>
      <c r="BX104" s="84">
        <v>0</v>
      </c>
      <c r="BY104" s="84">
        <v>0</v>
      </c>
      <c r="BZ104" s="84">
        <v>1892865.7500000021</v>
      </c>
      <c r="CA104" s="85">
        <v>5.8923358402699586</v>
      </c>
      <c r="CB104" s="177">
        <v>2549080.9600000032</v>
      </c>
      <c r="CC104" s="178">
        <v>0</v>
      </c>
      <c r="CD104" s="179">
        <v>2549080.9600000032</v>
      </c>
      <c r="CE104" s="81"/>
      <c r="CF104" s="83">
        <v>0</v>
      </c>
      <c r="CG104" s="84"/>
      <c r="CH104" s="84">
        <v>0</v>
      </c>
      <c r="CI104" s="84"/>
      <c r="CJ104" s="84">
        <v>0</v>
      </c>
      <c r="CK104" s="85"/>
      <c r="CL104" s="86">
        <v>0</v>
      </c>
      <c r="CM104" s="84">
        <v>0</v>
      </c>
      <c r="CN104" s="84">
        <v>0</v>
      </c>
      <c r="CO104" s="84">
        <v>0</v>
      </c>
      <c r="CP104" s="84">
        <v>0</v>
      </c>
      <c r="CQ104" s="85">
        <v>0</v>
      </c>
      <c r="CR104" s="177">
        <v>0</v>
      </c>
      <c r="CS104" s="178">
        <v>0</v>
      </c>
      <c r="CT104" s="179">
        <v>0</v>
      </c>
      <c r="CU104" s="81"/>
      <c r="CV104" s="86">
        <v>10006179.57877</v>
      </c>
      <c r="CW104" s="87"/>
      <c r="CX104" s="87">
        <v>3894760.5433020014</v>
      </c>
      <c r="CY104" s="87"/>
      <c r="CZ104" s="84">
        <v>13900940.122072002</v>
      </c>
      <c r="DA104" s="88"/>
      <c r="DB104" s="86">
        <v>8535782.0300000422</v>
      </c>
      <c r="DC104" s="87"/>
      <c r="DD104" s="84">
        <v>7458654.2999999896</v>
      </c>
      <c r="DE104" s="87">
        <v>7.8861131787404366</v>
      </c>
      <c r="DF104" s="84">
        <v>15994436.330000032</v>
      </c>
      <c r="DG104" s="88">
        <v>4.9022868326586355</v>
      </c>
      <c r="DH104" s="226"/>
      <c r="DI104" s="240" t="s">
        <v>102</v>
      </c>
      <c r="DJ104" s="86">
        <v>13900940.122072002</v>
      </c>
      <c r="DK104" s="84">
        <v>15994436.330000032</v>
      </c>
      <c r="DL104" s="85">
        <v>29895376.452072032</v>
      </c>
      <c r="DM104"/>
    </row>
    <row r="105" spans="1:119" s="100" customFormat="1" ht="15.6">
      <c r="A105" s="89">
        <v>87</v>
      </c>
      <c r="B105" s="108" t="s">
        <v>103</v>
      </c>
      <c r="C105" s="82"/>
      <c r="D105" s="83">
        <v>0</v>
      </c>
      <c r="E105" s="84"/>
      <c r="F105" s="84">
        <v>0</v>
      </c>
      <c r="G105" s="84"/>
      <c r="H105" s="84">
        <v>0</v>
      </c>
      <c r="I105" s="85"/>
      <c r="J105" s="86">
        <v>0</v>
      </c>
      <c r="K105" s="84"/>
      <c r="L105" s="84">
        <v>0</v>
      </c>
      <c r="M105" s="84"/>
      <c r="N105" s="84">
        <v>0</v>
      </c>
      <c r="O105" s="85"/>
      <c r="P105" s="177">
        <v>0</v>
      </c>
      <c r="Q105" s="178">
        <v>0</v>
      </c>
      <c r="R105" s="179">
        <v>0</v>
      </c>
      <c r="S105" s="79"/>
      <c r="T105" s="83">
        <v>0</v>
      </c>
      <c r="U105" s="84"/>
      <c r="V105" s="84">
        <v>0</v>
      </c>
      <c r="W105" s="84"/>
      <c r="X105" s="84">
        <v>0</v>
      </c>
      <c r="Y105" s="85"/>
      <c r="Z105" s="86">
        <v>0</v>
      </c>
      <c r="AA105" s="84">
        <v>0</v>
      </c>
      <c r="AB105" s="84">
        <v>0</v>
      </c>
      <c r="AC105" s="84">
        <v>0</v>
      </c>
      <c r="AD105" s="84">
        <v>0</v>
      </c>
      <c r="AE105" s="85">
        <v>0</v>
      </c>
      <c r="AF105" s="177">
        <v>0</v>
      </c>
      <c r="AG105" s="178">
        <v>0</v>
      </c>
      <c r="AH105" s="179">
        <v>0</v>
      </c>
      <c r="AI105" s="81"/>
      <c r="AJ105" s="83">
        <v>0</v>
      </c>
      <c r="AK105" s="84"/>
      <c r="AL105" s="84">
        <v>0</v>
      </c>
      <c r="AM105" s="84"/>
      <c r="AN105" s="84">
        <v>0</v>
      </c>
      <c r="AO105" s="85"/>
      <c r="AP105" s="86">
        <v>0</v>
      </c>
      <c r="AQ105" s="84"/>
      <c r="AR105" s="84">
        <v>0</v>
      </c>
      <c r="AS105" s="84"/>
      <c r="AT105" s="84">
        <v>0</v>
      </c>
      <c r="AU105" s="85">
        <v>0</v>
      </c>
      <c r="AV105" s="177">
        <v>0</v>
      </c>
      <c r="AW105" s="178">
        <v>0</v>
      </c>
      <c r="AX105" s="179">
        <v>0</v>
      </c>
      <c r="AY105" s="81"/>
      <c r="AZ105" s="83">
        <v>16227055.030000001</v>
      </c>
      <c r="BA105" s="84"/>
      <c r="BB105" s="84">
        <v>0</v>
      </c>
      <c r="BC105" s="84"/>
      <c r="BD105" s="84">
        <v>16227055.030000001</v>
      </c>
      <c r="BE105" s="85"/>
      <c r="BF105" s="86">
        <v>26764482.789999999</v>
      </c>
      <c r="BG105" s="84"/>
      <c r="BH105" s="84">
        <v>0</v>
      </c>
      <c r="BI105" s="84"/>
      <c r="BJ105" s="84">
        <v>26764482.789999999</v>
      </c>
      <c r="BK105" s="85"/>
      <c r="BL105" s="177">
        <v>42991537.82</v>
      </c>
      <c r="BM105" s="178">
        <v>0</v>
      </c>
      <c r="BN105" s="179">
        <v>42991537.82</v>
      </c>
      <c r="BO105" s="81"/>
      <c r="BP105" s="83">
        <v>0</v>
      </c>
      <c r="BQ105" s="84"/>
      <c r="BR105" s="84">
        <v>0</v>
      </c>
      <c r="BS105" s="84"/>
      <c r="BT105" s="84">
        <v>0</v>
      </c>
      <c r="BU105" s="85"/>
      <c r="BV105" s="86">
        <v>0</v>
      </c>
      <c r="BW105" s="84">
        <v>0</v>
      </c>
      <c r="BX105" s="84">
        <v>0</v>
      </c>
      <c r="BY105" s="84">
        <v>0</v>
      </c>
      <c r="BZ105" s="84">
        <v>0</v>
      </c>
      <c r="CA105" s="85">
        <v>0</v>
      </c>
      <c r="CB105" s="177">
        <v>0</v>
      </c>
      <c r="CC105" s="178">
        <v>0</v>
      </c>
      <c r="CD105" s="179">
        <v>0</v>
      </c>
      <c r="CE105" s="81"/>
      <c r="CF105" s="83">
        <v>0</v>
      </c>
      <c r="CG105" s="84"/>
      <c r="CH105" s="84">
        <v>0</v>
      </c>
      <c r="CI105" s="84"/>
      <c r="CJ105" s="84">
        <v>0</v>
      </c>
      <c r="CK105" s="85"/>
      <c r="CL105" s="86">
        <v>0</v>
      </c>
      <c r="CM105" s="84">
        <v>0</v>
      </c>
      <c r="CN105" s="84">
        <v>0</v>
      </c>
      <c r="CO105" s="84">
        <v>0</v>
      </c>
      <c r="CP105" s="84">
        <v>0</v>
      </c>
      <c r="CQ105" s="85">
        <v>0</v>
      </c>
      <c r="CR105" s="177">
        <v>0</v>
      </c>
      <c r="CS105" s="178">
        <v>0</v>
      </c>
      <c r="CT105" s="179">
        <v>0</v>
      </c>
      <c r="CU105" s="81"/>
      <c r="CV105" s="86">
        <v>16227055.030000001</v>
      </c>
      <c r="CW105" s="87"/>
      <c r="CX105" s="87">
        <v>0</v>
      </c>
      <c r="CY105" s="87"/>
      <c r="CZ105" s="84">
        <v>16227055.030000001</v>
      </c>
      <c r="DA105" s="88"/>
      <c r="DB105" s="86">
        <v>26764482.789999999</v>
      </c>
      <c r="DC105" s="87"/>
      <c r="DD105" s="84">
        <v>0</v>
      </c>
      <c r="DE105" s="87">
        <v>0</v>
      </c>
      <c r="DF105" s="84">
        <v>26764482.789999999</v>
      </c>
      <c r="DG105" s="88">
        <v>8.2033007514141882</v>
      </c>
      <c r="DH105" s="224"/>
      <c r="DI105" s="240" t="s">
        <v>103</v>
      </c>
      <c r="DJ105" s="86">
        <v>16227055.030000001</v>
      </c>
      <c r="DK105" s="84">
        <v>26764482.789999999</v>
      </c>
      <c r="DL105" s="85">
        <v>42991537.82</v>
      </c>
      <c r="DM105"/>
    </row>
    <row r="106" spans="1:119" s="100" customFormat="1" ht="15.6">
      <c r="A106" s="89">
        <v>88</v>
      </c>
      <c r="B106" s="108" t="s">
        <v>104</v>
      </c>
      <c r="C106" s="82"/>
      <c r="D106" s="83">
        <v>199076.59</v>
      </c>
      <c r="E106" s="84"/>
      <c r="F106" s="84">
        <v>66147.459999999992</v>
      </c>
      <c r="G106" s="84"/>
      <c r="H106" s="84">
        <v>265224.05</v>
      </c>
      <c r="I106" s="85"/>
      <c r="J106" s="86">
        <v>3441.17</v>
      </c>
      <c r="K106" s="84"/>
      <c r="L106" s="84">
        <v>13370.85</v>
      </c>
      <c r="M106" s="84"/>
      <c r="N106" s="84">
        <v>16812.02</v>
      </c>
      <c r="O106" s="85"/>
      <c r="P106" s="177">
        <v>202517.76000000001</v>
      </c>
      <c r="Q106" s="178">
        <v>79518.31</v>
      </c>
      <c r="R106" s="179">
        <v>282036.07</v>
      </c>
      <c r="S106" s="79"/>
      <c r="T106" s="83">
        <v>211999.80650882673</v>
      </c>
      <c r="U106" s="84"/>
      <c r="V106" s="84">
        <v>0</v>
      </c>
      <c r="W106" s="84"/>
      <c r="X106" s="84">
        <v>211999.80650882673</v>
      </c>
      <c r="Y106" s="85"/>
      <c r="Z106" s="86">
        <v>140731.829353254</v>
      </c>
      <c r="AA106" s="84">
        <v>0.17523596636685393</v>
      </c>
      <c r="AB106" s="84">
        <v>323780.03383337997</v>
      </c>
      <c r="AC106" s="84">
        <v>1.381402537847473</v>
      </c>
      <c r="AD106" s="84">
        <v>464511.86318663397</v>
      </c>
      <c r="AE106" s="85">
        <v>0.44772918250944982</v>
      </c>
      <c r="AF106" s="177">
        <v>352731.63586208073</v>
      </c>
      <c r="AG106" s="178">
        <v>323780.03383337997</v>
      </c>
      <c r="AH106" s="179">
        <v>676511.6696954607</v>
      </c>
      <c r="AI106" s="81"/>
      <c r="AJ106" s="83">
        <v>250764.59220684436</v>
      </c>
      <c r="AK106" s="84"/>
      <c r="AL106" s="84">
        <v>71153.357641900875</v>
      </c>
      <c r="AM106" s="84"/>
      <c r="AN106" s="84">
        <v>321917.94984874525</v>
      </c>
      <c r="AO106" s="85"/>
      <c r="AP106" s="86">
        <v>245001.24719462887</v>
      </c>
      <c r="AQ106" s="84"/>
      <c r="AR106" s="84">
        <v>705001.92670764145</v>
      </c>
      <c r="AS106" s="84"/>
      <c r="AT106" s="84">
        <v>950003.17390227038</v>
      </c>
      <c r="AU106" s="85">
        <v>4.7434935658582971</v>
      </c>
      <c r="AV106" s="177">
        <v>495765.83940147323</v>
      </c>
      <c r="AW106" s="178">
        <v>776155.28434954234</v>
      </c>
      <c r="AX106" s="179">
        <v>1271921.1237510156</v>
      </c>
      <c r="AY106" s="81"/>
      <c r="AZ106" s="83">
        <v>318422.09605205822</v>
      </c>
      <c r="BA106" s="84"/>
      <c r="BB106" s="84">
        <v>56106.123947941735</v>
      </c>
      <c r="BC106" s="84"/>
      <c r="BD106" s="84">
        <v>374528.22</v>
      </c>
      <c r="BE106" s="85"/>
      <c r="BF106" s="86">
        <v>356390.03624260536</v>
      </c>
      <c r="BG106" s="84"/>
      <c r="BH106" s="84">
        <v>951217.61375739472</v>
      </c>
      <c r="BI106" s="84"/>
      <c r="BJ106" s="84">
        <v>1307607.6500000001</v>
      </c>
      <c r="BK106" s="85"/>
      <c r="BL106" s="177">
        <v>674812.13229466358</v>
      </c>
      <c r="BM106" s="178">
        <v>1007323.7377053364</v>
      </c>
      <c r="BN106" s="179">
        <v>1682135.87</v>
      </c>
      <c r="BO106" s="81"/>
      <c r="BP106" s="83">
        <v>0</v>
      </c>
      <c r="BQ106" s="84"/>
      <c r="BR106" s="84">
        <v>0</v>
      </c>
      <c r="BS106" s="84"/>
      <c r="BT106" s="84">
        <v>0</v>
      </c>
      <c r="BU106" s="85"/>
      <c r="BV106" s="86">
        <v>0</v>
      </c>
      <c r="BW106" s="84">
        <v>0</v>
      </c>
      <c r="BX106" s="84">
        <v>0</v>
      </c>
      <c r="BY106" s="84">
        <v>0</v>
      </c>
      <c r="BZ106" s="84">
        <v>0</v>
      </c>
      <c r="CA106" s="85">
        <v>0</v>
      </c>
      <c r="CB106" s="177">
        <v>0</v>
      </c>
      <c r="CC106" s="178">
        <v>0</v>
      </c>
      <c r="CD106" s="179">
        <v>0</v>
      </c>
      <c r="CE106" s="81"/>
      <c r="CF106" s="83">
        <v>0</v>
      </c>
      <c r="CG106" s="84"/>
      <c r="CH106" s="84">
        <v>0</v>
      </c>
      <c r="CI106" s="84"/>
      <c r="CJ106" s="84">
        <v>0</v>
      </c>
      <c r="CK106" s="85"/>
      <c r="CL106" s="86">
        <v>0</v>
      </c>
      <c r="CM106" s="84">
        <v>0</v>
      </c>
      <c r="CN106" s="84">
        <v>0</v>
      </c>
      <c r="CO106" s="84">
        <v>0</v>
      </c>
      <c r="CP106" s="84">
        <v>0</v>
      </c>
      <c r="CQ106" s="85">
        <v>0</v>
      </c>
      <c r="CR106" s="177">
        <v>0</v>
      </c>
      <c r="CS106" s="178">
        <v>0</v>
      </c>
      <c r="CT106" s="179">
        <v>0</v>
      </c>
      <c r="CU106" s="81"/>
      <c r="CV106" s="86">
        <v>980263.08476772928</v>
      </c>
      <c r="CW106" s="84"/>
      <c r="CX106" s="87">
        <v>193406.94158984258</v>
      </c>
      <c r="CY106" s="87"/>
      <c r="CZ106" s="84">
        <v>1173670.0263575718</v>
      </c>
      <c r="DA106" s="88"/>
      <c r="DB106" s="86">
        <v>745564.28279048833</v>
      </c>
      <c r="DC106" s="87"/>
      <c r="DD106" s="84">
        <v>1993370.4242984161</v>
      </c>
      <c r="DE106" s="87">
        <v>2.1076113922012953</v>
      </c>
      <c r="DF106" s="84">
        <v>2738934.7070889045</v>
      </c>
      <c r="DG106" s="88">
        <v>0.83948213447754849</v>
      </c>
      <c r="DH106" s="224"/>
      <c r="DI106" s="240" t="s">
        <v>104</v>
      </c>
      <c r="DJ106" s="86">
        <v>1173670.0263575718</v>
      </c>
      <c r="DK106" s="84">
        <v>2738934.7070889045</v>
      </c>
      <c r="DL106" s="85">
        <v>3912604.733446476</v>
      </c>
      <c r="DM106"/>
    </row>
    <row r="107" spans="1:119" s="100" customFormat="1" ht="15.6">
      <c r="A107" s="73" t="s">
        <v>190</v>
      </c>
      <c r="B107" s="73"/>
      <c r="C107" s="74"/>
      <c r="D107" s="127"/>
      <c r="E107" s="128"/>
      <c r="F107" s="128"/>
      <c r="G107" s="128"/>
      <c r="H107" s="128"/>
      <c r="I107" s="129"/>
      <c r="J107" s="130"/>
      <c r="K107" s="128"/>
      <c r="L107" s="128"/>
      <c r="M107" s="128"/>
      <c r="N107" s="128"/>
      <c r="O107" s="129"/>
      <c r="P107" s="191"/>
      <c r="Q107" s="192"/>
      <c r="R107" s="193"/>
      <c r="S107" s="79"/>
      <c r="T107" s="127"/>
      <c r="U107" s="128"/>
      <c r="V107" s="128"/>
      <c r="W107" s="128"/>
      <c r="X107" s="128"/>
      <c r="Y107" s="129"/>
      <c r="Z107" s="130"/>
      <c r="AA107" s="128"/>
      <c r="AB107" s="128"/>
      <c r="AC107" s="128"/>
      <c r="AD107" s="128"/>
      <c r="AE107" s="129"/>
      <c r="AF107" s="191"/>
      <c r="AG107" s="192"/>
      <c r="AH107" s="193"/>
      <c r="AI107" s="81"/>
      <c r="AJ107" s="127"/>
      <c r="AK107" s="128"/>
      <c r="AL107" s="128"/>
      <c r="AM107" s="128"/>
      <c r="AN107" s="128"/>
      <c r="AO107" s="129"/>
      <c r="AP107" s="130"/>
      <c r="AQ107" s="128"/>
      <c r="AR107" s="128"/>
      <c r="AS107" s="128"/>
      <c r="AT107" s="128"/>
      <c r="AU107" s="129"/>
      <c r="AV107" s="191"/>
      <c r="AW107" s="192"/>
      <c r="AX107" s="193"/>
      <c r="AY107" s="81"/>
      <c r="AZ107" s="127"/>
      <c r="BA107" s="128"/>
      <c r="BB107" s="128"/>
      <c r="BC107" s="128"/>
      <c r="BD107" s="128"/>
      <c r="BE107" s="129"/>
      <c r="BF107" s="130"/>
      <c r="BG107" s="128"/>
      <c r="BH107" s="128"/>
      <c r="BI107" s="128"/>
      <c r="BJ107" s="128"/>
      <c r="BK107" s="129"/>
      <c r="BL107" s="191"/>
      <c r="BM107" s="192"/>
      <c r="BN107" s="193"/>
      <c r="BO107" s="81"/>
      <c r="BP107" s="127"/>
      <c r="BQ107" s="128"/>
      <c r="BR107" s="128"/>
      <c r="BS107" s="128"/>
      <c r="BT107" s="128">
        <v>0</v>
      </c>
      <c r="BU107" s="129"/>
      <c r="BV107" s="130"/>
      <c r="BW107" s="128"/>
      <c r="BX107" s="128"/>
      <c r="BY107" s="128"/>
      <c r="BZ107" s="128"/>
      <c r="CA107" s="129"/>
      <c r="CB107" s="191"/>
      <c r="CC107" s="192"/>
      <c r="CD107" s="193"/>
      <c r="CE107" s="81"/>
      <c r="CF107" s="127"/>
      <c r="CG107" s="128"/>
      <c r="CH107" s="128"/>
      <c r="CI107" s="128"/>
      <c r="CJ107" s="128"/>
      <c r="CK107" s="129"/>
      <c r="CL107" s="130"/>
      <c r="CM107" s="128"/>
      <c r="CN107" s="128"/>
      <c r="CO107" s="128"/>
      <c r="CP107" s="128"/>
      <c r="CQ107" s="129"/>
      <c r="CR107" s="191"/>
      <c r="CS107" s="192"/>
      <c r="CT107" s="193"/>
      <c r="CU107" s="81"/>
      <c r="CV107" s="130"/>
      <c r="CW107" s="128"/>
      <c r="CX107" s="128"/>
      <c r="CY107" s="128"/>
      <c r="CZ107" s="128"/>
      <c r="DA107" s="129"/>
      <c r="DB107" s="130"/>
      <c r="DC107" s="128"/>
      <c r="DD107" s="128"/>
      <c r="DE107" s="128"/>
      <c r="DF107" s="128"/>
      <c r="DG107" s="129"/>
      <c r="DH107" s="228"/>
      <c r="DI107" s="237"/>
      <c r="DJ107" s="130"/>
      <c r="DK107" s="128"/>
      <c r="DL107" s="129"/>
      <c r="DM107"/>
    </row>
    <row r="108" spans="1:119" s="100" customFormat="1" ht="15.6">
      <c r="A108" s="73"/>
      <c r="B108" s="73"/>
      <c r="C108" s="74"/>
      <c r="D108" s="127"/>
      <c r="E108" s="128"/>
      <c r="F108" s="128"/>
      <c r="G108" s="128"/>
      <c r="H108" s="128"/>
      <c r="I108" s="129"/>
      <c r="J108" s="130"/>
      <c r="K108" s="128"/>
      <c r="L108" s="128"/>
      <c r="M108" s="128"/>
      <c r="N108" s="128"/>
      <c r="O108" s="129"/>
      <c r="P108" s="191"/>
      <c r="Q108" s="192"/>
      <c r="R108" s="193"/>
      <c r="S108" s="79"/>
      <c r="T108" s="127"/>
      <c r="U108" s="128"/>
      <c r="V108" s="128"/>
      <c r="W108" s="128"/>
      <c r="X108" s="128"/>
      <c r="Y108" s="129"/>
      <c r="Z108" s="130"/>
      <c r="AA108" s="128"/>
      <c r="AB108" s="128"/>
      <c r="AC108" s="128"/>
      <c r="AD108" s="128"/>
      <c r="AE108" s="129"/>
      <c r="AF108" s="191"/>
      <c r="AG108" s="192"/>
      <c r="AH108" s="193"/>
      <c r="AI108" s="81"/>
      <c r="AJ108" s="127"/>
      <c r="AK108" s="128"/>
      <c r="AL108" s="128"/>
      <c r="AM108" s="128"/>
      <c r="AN108" s="128"/>
      <c r="AO108" s="129"/>
      <c r="AP108" s="130"/>
      <c r="AQ108" s="128"/>
      <c r="AR108" s="128"/>
      <c r="AS108" s="128"/>
      <c r="AT108" s="128"/>
      <c r="AU108" s="129"/>
      <c r="AV108" s="191"/>
      <c r="AW108" s="192"/>
      <c r="AX108" s="193"/>
      <c r="AY108" s="81"/>
      <c r="AZ108" s="127"/>
      <c r="BA108" s="128"/>
      <c r="BB108" s="128"/>
      <c r="BC108" s="128"/>
      <c r="BD108" s="128"/>
      <c r="BE108" s="129"/>
      <c r="BF108" s="130"/>
      <c r="BG108" s="128"/>
      <c r="BH108" s="128"/>
      <c r="BI108" s="128"/>
      <c r="BJ108" s="128"/>
      <c r="BK108" s="129"/>
      <c r="BL108" s="191"/>
      <c r="BM108" s="192"/>
      <c r="BN108" s="193"/>
      <c r="BO108" s="81"/>
      <c r="BP108" s="127"/>
      <c r="BQ108" s="128"/>
      <c r="BR108" s="128"/>
      <c r="BS108" s="128"/>
      <c r="BT108" s="128"/>
      <c r="BU108" s="129"/>
      <c r="BV108" s="130"/>
      <c r="BW108" s="128"/>
      <c r="BX108" s="128"/>
      <c r="BY108" s="128"/>
      <c r="BZ108" s="128"/>
      <c r="CA108" s="129"/>
      <c r="CB108" s="191"/>
      <c r="CC108" s="192"/>
      <c r="CD108" s="193"/>
      <c r="CE108" s="81"/>
      <c r="CF108" s="127"/>
      <c r="CG108" s="128"/>
      <c r="CH108" s="128"/>
      <c r="CI108" s="128"/>
      <c r="CJ108" s="128"/>
      <c r="CK108" s="129"/>
      <c r="CL108" s="130"/>
      <c r="CM108" s="128"/>
      <c r="CN108" s="128"/>
      <c r="CO108" s="128"/>
      <c r="CP108" s="128"/>
      <c r="CQ108" s="129"/>
      <c r="CR108" s="191"/>
      <c r="CS108" s="192"/>
      <c r="CT108" s="193"/>
      <c r="CU108" s="81"/>
      <c r="CV108" s="130"/>
      <c r="CW108" s="128"/>
      <c r="CX108" s="128"/>
      <c r="CY108" s="128"/>
      <c r="CZ108" s="128"/>
      <c r="DA108" s="129"/>
      <c r="DB108" s="130"/>
      <c r="DC108" s="128"/>
      <c r="DD108" s="128"/>
      <c r="DE108" s="128"/>
      <c r="DF108" s="128"/>
      <c r="DG108" s="129"/>
      <c r="DH108" s="228"/>
      <c r="DI108" s="237"/>
      <c r="DJ108" s="130"/>
      <c r="DK108" s="128"/>
      <c r="DL108" s="129"/>
      <c r="DM108"/>
    </row>
    <row r="109" spans="1:119" s="100" customFormat="1" ht="15.6">
      <c r="A109" s="89">
        <v>89</v>
      </c>
      <c r="B109" s="89" t="s">
        <v>105</v>
      </c>
      <c r="C109" s="82"/>
      <c r="D109" s="131">
        <v>32241</v>
      </c>
      <c r="E109" s="84"/>
      <c r="F109" s="132">
        <v>4595</v>
      </c>
      <c r="G109" s="84"/>
      <c r="H109" s="132">
        <v>36836</v>
      </c>
      <c r="I109" s="85"/>
      <c r="J109" s="132">
        <v>78041</v>
      </c>
      <c r="K109" s="132"/>
      <c r="L109" s="132">
        <v>61943</v>
      </c>
      <c r="M109" s="132"/>
      <c r="N109" s="132">
        <v>139984</v>
      </c>
      <c r="O109" s="85"/>
      <c r="P109" s="280">
        <v>110282</v>
      </c>
      <c r="Q109" s="281">
        <v>66538</v>
      </c>
      <c r="R109" s="282">
        <v>176820</v>
      </c>
      <c r="S109" s="79"/>
      <c r="T109" s="131">
        <v>61269</v>
      </c>
      <c r="U109" s="84"/>
      <c r="V109" s="132">
        <v>8033</v>
      </c>
      <c r="W109" s="84"/>
      <c r="X109" s="132">
        <v>69302</v>
      </c>
      <c r="Y109" s="85"/>
      <c r="Z109" s="132">
        <v>268193</v>
      </c>
      <c r="AA109" s="132"/>
      <c r="AB109" s="132">
        <v>79793</v>
      </c>
      <c r="AC109" s="132"/>
      <c r="AD109" s="132">
        <v>347986</v>
      </c>
      <c r="AE109" s="85"/>
      <c r="AF109" s="194">
        <v>329462</v>
      </c>
      <c r="AG109" s="195">
        <v>87826</v>
      </c>
      <c r="AH109" s="196">
        <v>417288</v>
      </c>
      <c r="AI109" s="81"/>
      <c r="AJ109" s="131">
        <v>20115</v>
      </c>
      <c r="AK109" s="84"/>
      <c r="AL109" s="132">
        <v>2894</v>
      </c>
      <c r="AM109" s="84"/>
      <c r="AN109" s="132">
        <v>23009</v>
      </c>
      <c r="AO109" s="85"/>
      <c r="AP109" s="132">
        <v>35634</v>
      </c>
      <c r="AQ109" s="132"/>
      <c r="AR109" s="132">
        <v>31124.333333333332</v>
      </c>
      <c r="AS109" s="132"/>
      <c r="AT109" s="132">
        <v>66758.333333333328</v>
      </c>
      <c r="AU109" s="85"/>
      <c r="AV109" s="194">
        <v>55749</v>
      </c>
      <c r="AW109" s="195">
        <v>34018.333333333328</v>
      </c>
      <c r="AX109" s="196">
        <v>89767.333333333328</v>
      </c>
      <c r="AY109" s="81"/>
      <c r="AZ109" s="131">
        <v>35698</v>
      </c>
      <c r="BA109" s="84"/>
      <c r="BB109" s="132">
        <v>4936</v>
      </c>
      <c r="BC109" s="84"/>
      <c r="BD109" s="132">
        <v>40634</v>
      </c>
      <c r="BE109" s="85"/>
      <c r="BF109" s="132">
        <v>166448</v>
      </c>
      <c r="BG109" s="132"/>
      <c r="BH109" s="132">
        <v>60155</v>
      </c>
      <c r="BI109" s="132"/>
      <c r="BJ109" s="132">
        <v>226603</v>
      </c>
      <c r="BK109" s="85"/>
      <c r="BL109" s="194">
        <v>202146</v>
      </c>
      <c r="BM109" s="195">
        <v>65091</v>
      </c>
      <c r="BN109" s="196">
        <v>267237</v>
      </c>
      <c r="BO109" s="81"/>
      <c r="BP109" s="131">
        <v>24712</v>
      </c>
      <c r="BQ109" s="84"/>
      <c r="BR109" s="132">
        <v>3299</v>
      </c>
      <c r="BS109" s="84"/>
      <c r="BT109" s="132">
        <v>28011</v>
      </c>
      <c r="BU109" s="85"/>
      <c r="BV109" s="132">
        <v>71943</v>
      </c>
      <c r="BW109" s="132"/>
      <c r="BX109" s="132">
        <v>35968</v>
      </c>
      <c r="BY109" s="132"/>
      <c r="BZ109" s="132">
        <v>107911</v>
      </c>
      <c r="CA109" s="85"/>
      <c r="CB109" s="194">
        <v>96655</v>
      </c>
      <c r="CC109" s="195">
        <v>39267</v>
      </c>
      <c r="CD109" s="196">
        <v>135922</v>
      </c>
      <c r="CE109" s="81"/>
      <c r="CF109" s="131">
        <v>41470</v>
      </c>
      <c r="CG109" s="84"/>
      <c r="CH109" s="132">
        <v>5438.333333333333</v>
      </c>
      <c r="CI109" s="84"/>
      <c r="CJ109" s="132">
        <v>46908.333333333336</v>
      </c>
      <c r="CK109" s="85"/>
      <c r="CL109" s="132">
        <v>153896.66666666666</v>
      </c>
      <c r="CM109" s="132"/>
      <c r="CN109" s="132">
        <v>50395</v>
      </c>
      <c r="CO109" s="132"/>
      <c r="CP109" s="132">
        <v>204291.66666666666</v>
      </c>
      <c r="CQ109" s="85"/>
      <c r="CR109" s="194">
        <v>195366.66666666666</v>
      </c>
      <c r="CS109" s="195">
        <v>55833.333333333336</v>
      </c>
      <c r="CT109" s="196">
        <v>251200</v>
      </c>
      <c r="CU109" s="81"/>
      <c r="CV109" s="133">
        <v>215505</v>
      </c>
      <c r="CW109" s="132"/>
      <c r="CX109" s="132">
        <v>29195.333333333332</v>
      </c>
      <c r="CY109" s="132"/>
      <c r="CZ109" s="132">
        <v>244700.33333333334</v>
      </c>
      <c r="DA109" s="134"/>
      <c r="DB109" s="133">
        <v>774155.66666666663</v>
      </c>
      <c r="DC109" s="132"/>
      <c r="DD109" s="132">
        <v>319378.33333333337</v>
      </c>
      <c r="DE109" s="132"/>
      <c r="DF109" s="132">
        <v>1093534</v>
      </c>
      <c r="DG109" s="134"/>
      <c r="DH109" s="229"/>
      <c r="DI109" s="238" t="s">
        <v>105</v>
      </c>
      <c r="DJ109" s="133">
        <v>244700.33333333334</v>
      </c>
      <c r="DK109" s="132">
        <v>1093534</v>
      </c>
      <c r="DL109" s="135">
        <v>1338234.3333333333</v>
      </c>
      <c r="DM109"/>
    </row>
    <row r="110" spans="1:119" s="100" customFormat="1" ht="15.6">
      <c r="A110" s="89">
        <v>90</v>
      </c>
      <c r="B110" s="89" t="s">
        <v>106</v>
      </c>
      <c r="C110" s="82"/>
      <c r="D110" s="131">
        <v>96733</v>
      </c>
      <c r="E110" s="84"/>
      <c r="F110" s="132">
        <v>13638</v>
      </c>
      <c r="G110" s="84"/>
      <c r="H110" s="132">
        <v>110371</v>
      </c>
      <c r="I110" s="85"/>
      <c r="J110" s="132">
        <v>231801</v>
      </c>
      <c r="K110" s="132"/>
      <c r="L110" s="132">
        <v>181844</v>
      </c>
      <c r="M110" s="132"/>
      <c r="N110" s="132">
        <v>413645</v>
      </c>
      <c r="O110" s="85"/>
      <c r="P110" s="280">
        <v>328534</v>
      </c>
      <c r="Q110" s="281">
        <v>195482</v>
      </c>
      <c r="R110" s="282">
        <v>524016</v>
      </c>
      <c r="S110" s="79"/>
      <c r="T110" s="131">
        <v>183913</v>
      </c>
      <c r="U110" s="84"/>
      <c r="V110" s="132">
        <v>23077</v>
      </c>
      <c r="W110" s="84"/>
      <c r="X110" s="132">
        <v>206990</v>
      </c>
      <c r="Y110" s="85"/>
      <c r="Z110" s="132">
        <v>803098.99999999988</v>
      </c>
      <c r="AA110" s="132"/>
      <c r="AB110" s="132">
        <v>234385</v>
      </c>
      <c r="AC110" s="132"/>
      <c r="AD110" s="132">
        <v>1037483.9999999999</v>
      </c>
      <c r="AE110" s="85"/>
      <c r="AF110" s="194">
        <v>987011.99999999988</v>
      </c>
      <c r="AG110" s="195">
        <v>257462</v>
      </c>
      <c r="AH110" s="196">
        <v>1244474</v>
      </c>
      <c r="AI110" s="81"/>
      <c r="AJ110" s="131">
        <v>60345</v>
      </c>
      <c r="AK110" s="84"/>
      <c r="AL110" s="132">
        <v>8682</v>
      </c>
      <c r="AM110" s="84"/>
      <c r="AN110" s="132">
        <v>69027</v>
      </c>
      <c r="AO110" s="85"/>
      <c r="AP110" s="132">
        <v>106902</v>
      </c>
      <c r="AQ110" s="132"/>
      <c r="AR110" s="132">
        <v>93373</v>
      </c>
      <c r="AS110" s="132"/>
      <c r="AT110" s="132">
        <v>200275</v>
      </c>
      <c r="AU110" s="85"/>
      <c r="AV110" s="194">
        <v>167247</v>
      </c>
      <c r="AW110" s="195">
        <v>102055</v>
      </c>
      <c r="AX110" s="196">
        <v>269302</v>
      </c>
      <c r="AY110" s="81"/>
      <c r="AZ110" s="131">
        <v>106662</v>
      </c>
      <c r="BA110" s="84"/>
      <c r="BB110" s="132">
        <v>14747</v>
      </c>
      <c r="BC110" s="84"/>
      <c r="BD110" s="132">
        <v>121409</v>
      </c>
      <c r="BE110" s="85"/>
      <c r="BF110" s="132">
        <v>497375</v>
      </c>
      <c r="BG110" s="132"/>
      <c r="BH110" s="132">
        <v>179752</v>
      </c>
      <c r="BI110" s="132"/>
      <c r="BJ110" s="132">
        <v>677127</v>
      </c>
      <c r="BK110" s="85"/>
      <c r="BL110" s="194">
        <v>604037</v>
      </c>
      <c r="BM110" s="195">
        <v>194499</v>
      </c>
      <c r="BN110" s="196">
        <v>798536</v>
      </c>
      <c r="BO110" s="81"/>
      <c r="BP110" s="131">
        <v>73533</v>
      </c>
      <c r="BQ110" s="84"/>
      <c r="BR110" s="132">
        <v>9607</v>
      </c>
      <c r="BS110" s="84"/>
      <c r="BT110" s="132">
        <v>83140</v>
      </c>
      <c r="BU110" s="85"/>
      <c r="BV110" s="132">
        <v>215985</v>
      </c>
      <c r="BW110" s="132"/>
      <c r="BX110" s="132">
        <v>105257</v>
      </c>
      <c r="BY110" s="132"/>
      <c r="BZ110" s="132">
        <v>321242</v>
      </c>
      <c r="CA110" s="85"/>
      <c r="CB110" s="194">
        <v>289518</v>
      </c>
      <c r="CC110" s="195">
        <v>114864</v>
      </c>
      <c r="CD110" s="196">
        <v>404382</v>
      </c>
      <c r="CE110" s="81"/>
      <c r="CF110" s="131">
        <v>124410</v>
      </c>
      <c r="CG110" s="84"/>
      <c r="CH110" s="132">
        <v>16315</v>
      </c>
      <c r="CI110" s="84"/>
      <c r="CJ110" s="132">
        <v>140725</v>
      </c>
      <c r="CK110" s="85"/>
      <c r="CL110" s="132">
        <v>461690</v>
      </c>
      <c r="CM110" s="132"/>
      <c r="CN110" s="132">
        <v>151185</v>
      </c>
      <c r="CO110" s="132"/>
      <c r="CP110" s="132">
        <v>612875</v>
      </c>
      <c r="CQ110" s="85"/>
      <c r="CR110" s="194">
        <v>586100</v>
      </c>
      <c r="CS110" s="195">
        <v>167500</v>
      </c>
      <c r="CT110" s="196">
        <v>753600</v>
      </c>
      <c r="CU110" s="81"/>
      <c r="CV110" s="133">
        <v>645596</v>
      </c>
      <c r="CW110" s="132"/>
      <c r="CX110" s="132">
        <v>86066</v>
      </c>
      <c r="CY110" s="132"/>
      <c r="CZ110" s="132">
        <v>731662</v>
      </c>
      <c r="DA110" s="134"/>
      <c r="DB110" s="133">
        <v>2316852</v>
      </c>
      <c r="DC110" s="132"/>
      <c r="DD110" s="132">
        <v>945796</v>
      </c>
      <c r="DE110" s="132"/>
      <c r="DF110" s="132">
        <v>3262648</v>
      </c>
      <c r="DG110" s="134"/>
      <c r="DH110" s="229"/>
      <c r="DI110" s="238" t="s">
        <v>106</v>
      </c>
      <c r="DJ110" s="133">
        <v>731662</v>
      </c>
      <c r="DK110" s="132">
        <v>3262648</v>
      </c>
      <c r="DL110" s="135">
        <v>3994310</v>
      </c>
      <c r="DM110"/>
    </row>
    <row r="111" spans="1:119" s="100" customFormat="1" ht="15.6">
      <c r="A111" s="89">
        <v>91</v>
      </c>
      <c r="B111" s="89" t="s">
        <v>107</v>
      </c>
      <c r="C111" s="82"/>
      <c r="D111" s="136">
        <v>1855.6768710781223</v>
      </c>
      <c r="E111" s="137"/>
      <c r="F111" s="138">
        <v>1623.9910309429533</v>
      </c>
      <c r="G111" s="138"/>
      <c r="H111" s="138">
        <v>1827.0485947395605</v>
      </c>
      <c r="I111" s="139"/>
      <c r="J111" s="140">
        <v>427.55560847451039</v>
      </c>
      <c r="K111" s="138"/>
      <c r="L111" s="138">
        <v>579.12769291260645</v>
      </c>
      <c r="M111" s="138"/>
      <c r="N111" s="138">
        <v>494.1887700564493</v>
      </c>
      <c r="O111" s="141"/>
      <c r="P111" s="197">
        <v>848.04923803928966</v>
      </c>
      <c r="Q111" s="198">
        <v>652.02364345566343</v>
      </c>
      <c r="R111" s="199">
        <v>774.92270129156361</v>
      </c>
      <c r="S111" s="79"/>
      <c r="T111" s="136">
        <v>1968.2285393637203</v>
      </c>
      <c r="U111" s="137"/>
      <c r="V111" s="138">
        <v>1947.494679117736</v>
      </c>
      <c r="W111" s="138"/>
      <c r="X111" s="138">
        <v>1965.9169528479631</v>
      </c>
      <c r="Y111" s="139"/>
      <c r="Z111" s="140">
        <v>287.49890299950573</v>
      </c>
      <c r="AA111" s="138"/>
      <c r="AB111" s="138">
        <v>539.27556247200107</v>
      </c>
      <c r="AC111" s="138"/>
      <c r="AD111" s="138">
        <v>344.37946436764327</v>
      </c>
      <c r="AE111" s="141"/>
      <c r="AF111" s="197">
        <v>600.67445670366715</v>
      </c>
      <c r="AG111" s="198">
        <v>665.49796637950442</v>
      </c>
      <c r="AH111" s="199">
        <v>614.08541623207861</v>
      </c>
      <c r="AI111" s="81"/>
      <c r="AJ111" s="136">
        <v>1820.642262822106</v>
      </c>
      <c r="AK111" s="137"/>
      <c r="AL111" s="138">
        <v>2090.6229877908313</v>
      </c>
      <c r="AM111" s="138"/>
      <c r="AN111" s="138">
        <v>1854.5995933475303</v>
      </c>
      <c r="AO111" s="139"/>
      <c r="AP111" s="140">
        <v>326.65592776561715</v>
      </c>
      <c r="AQ111" s="138"/>
      <c r="AR111" s="138">
        <v>625.02881946601258</v>
      </c>
      <c r="AS111" s="138"/>
      <c r="AT111" s="138">
        <v>465.76451354387711</v>
      </c>
      <c r="AU111" s="141"/>
      <c r="AV111" s="197">
        <v>865.70658570856267</v>
      </c>
      <c r="AW111" s="198">
        <v>749.70951682916075</v>
      </c>
      <c r="AX111" s="199">
        <v>821.74820120162485</v>
      </c>
      <c r="AY111" s="81"/>
      <c r="AZ111" s="136">
        <v>2010.6571923430729</v>
      </c>
      <c r="BA111" s="137"/>
      <c r="BB111" s="138">
        <v>1908.2627036212873</v>
      </c>
      <c r="BC111" s="138"/>
      <c r="BD111" s="138">
        <v>1998.2197986969661</v>
      </c>
      <c r="BE111" s="139"/>
      <c r="BF111" s="140">
        <v>310.1505056210122</v>
      </c>
      <c r="BG111" s="138"/>
      <c r="BH111" s="138">
        <v>575.58591507604388</v>
      </c>
      <c r="BI111" s="138"/>
      <c r="BJ111" s="138">
        <v>380.61372111878569</v>
      </c>
      <c r="BK111" s="141"/>
      <c r="BL111" s="197">
        <v>610.42920414303717</v>
      </c>
      <c r="BM111" s="198">
        <v>676.63005720878857</v>
      </c>
      <c r="BN111" s="199">
        <v>626.5537116423053</v>
      </c>
      <c r="BO111" s="81"/>
      <c r="BP111" s="136">
        <v>1849.1374029347369</v>
      </c>
      <c r="BQ111" s="137"/>
      <c r="BR111" s="138">
        <v>1742.8373331945447</v>
      </c>
      <c r="BS111" s="138"/>
      <c r="BT111" s="138">
        <v>1836.8542086841471</v>
      </c>
      <c r="BU111" s="139"/>
      <c r="BV111" s="140">
        <v>281.20472199458294</v>
      </c>
      <c r="BW111" s="138"/>
      <c r="BX111" s="138">
        <v>550.81222056490299</v>
      </c>
      <c r="BY111" s="138"/>
      <c r="BZ111" s="138">
        <v>369.54334669812783</v>
      </c>
      <c r="CA111" s="141"/>
      <c r="CB111" s="197">
        <v>679.43486253013634</v>
      </c>
      <c r="CC111" s="198">
        <v>650.5108664159352</v>
      </c>
      <c r="CD111" s="199">
        <v>671.21905201022798</v>
      </c>
      <c r="CE111" s="81"/>
      <c r="CF111" s="136">
        <v>1867.6183425769632</v>
      </c>
      <c r="CG111" s="137"/>
      <c r="CH111" s="138">
        <v>1582.3911124731842</v>
      </c>
      <c r="CI111" s="138"/>
      <c r="CJ111" s="138">
        <v>1834.5504281399894</v>
      </c>
      <c r="CK111" s="139"/>
      <c r="CL111" s="140">
        <v>310.17073794104272</v>
      </c>
      <c r="CM111" s="138"/>
      <c r="CN111" s="138">
        <v>529.54556999702356</v>
      </c>
      <c r="CO111" s="138"/>
      <c r="CP111" s="138">
        <v>364.28647766673464</v>
      </c>
      <c r="CQ111" s="141"/>
      <c r="CR111" s="197">
        <v>640.76629585394983</v>
      </c>
      <c r="CS111" s="198">
        <v>632.09586865671645</v>
      </c>
      <c r="CT111" s="199">
        <v>638.83915074309982</v>
      </c>
      <c r="CU111" s="81"/>
      <c r="CV111" s="140">
        <v>1911.6264654361189</v>
      </c>
      <c r="CW111" s="138"/>
      <c r="CX111" s="138">
        <v>1811.8933437164862</v>
      </c>
      <c r="CY111" s="137"/>
      <c r="CZ111" s="138">
        <v>1899.8947766865024</v>
      </c>
      <c r="DA111" s="141"/>
      <c r="DB111" s="140">
        <v>312.11225779775793</v>
      </c>
      <c r="DC111" s="137"/>
      <c r="DD111" s="138">
        <v>562.03316906261921</v>
      </c>
      <c r="DE111" s="138"/>
      <c r="DF111" s="138">
        <v>384.56083275609257</v>
      </c>
      <c r="DG111" s="141"/>
      <c r="DH111" s="230"/>
      <c r="DI111" s="238" t="s">
        <v>107</v>
      </c>
      <c r="DJ111" s="140">
        <v>1899.8947766865024</v>
      </c>
      <c r="DK111" s="138">
        <v>384.56083275609257</v>
      </c>
      <c r="DL111" s="139">
        <v>662.13374624653557</v>
      </c>
      <c r="DM111"/>
    </row>
    <row r="112" spans="1:119" s="100" customFormat="1" ht="15.6">
      <c r="A112" s="89"/>
      <c r="B112" s="89"/>
      <c r="C112" s="82"/>
      <c r="D112" s="83"/>
      <c r="E112" s="84"/>
      <c r="F112" s="84"/>
      <c r="G112" s="84"/>
      <c r="H112" s="84"/>
      <c r="I112" s="85"/>
      <c r="J112" s="86"/>
      <c r="K112" s="84"/>
      <c r="L112" s="84"/>
      <c r="M112" s="84"/>
      <c r="N112" s="84"/>
      <c r="O112" s="85"/>
      <c r="P112" s="200"/>
      <c r="Q112" s="201"/>
      <c r="R112" s="202"/>
      <c r="S112" s="79"/>
      <c r="T112" s="83"/>
      <c r="U112" s="84"/>
      <c r="V112" s="84"/>
      <c r="W112" s="84"/>
      <c r="X112" s="84"/>
      <c r="Y112" s="85"/>
      <c r="Z112" s="86"/>
      <c r="AA112" s="84"/>
      <c r="AB112" s="84"/>
      <c r="AC112" s="84"/>
      <c r="AD112" s="84"/>
      <c r="AE112" s="85"/>
      <c r="AF112" s="200"/>
      <c r="AG112" s="201"/>
      <c r="AH112" s="202"/>
      <c r="AI112" s="81"/>
      <c r="AJ112" s="83"/>
      <c r="AK112" s="84"/>
      <c r="AL112" s="84"/>
      <c r="AM112" s="84"/>
      <c r="AN112" s="84"/>
      <c r="AO112" s="85"/>
      <c r="AP112" s="86"/>
      <c r="AQ112" s="84"/>
      <c r="AR112" s="84"/>
      <c r="AS112" s="84"/>
      <c r="AT112" s="84"/>
      <c r="AU112" s="85"/>
      <c r="AV112" s="200"/>
      <c r="AW112" s="201"/>
      <c r="AX112" s="202"/>
      <c r="AY112" s="81"/>
      <c r="AZ112" s="83"/>
      <c r="BA112" s="84"/>
      <c r="BB112" s="84"/>
      <c r="BC112" s="84"/>
      <c r="BD112" s="84"/>
      <c r="BE112" s="85"/>
      <c r="BF112" s="86"/>
      <c r="BG112" s="84"/>
      <c r="BH112" s="84"/>
      <c r="BI112" s="84"/>
      <c r="BJ112" s="84"/>
      <c r="BK112" s="85"/>
      <c r="BL112" s="200"/>
      <c r="BM112" s="201"/>
      <c r="BN112" s="202"/>
      <c r="BO112" s="81"/>
      <c r="BP112" s="83"/>
      <c r="BQ112" s="84"/>
      <c r="BR112" s="84"/>
      <c r="BS112" s="84"/>
      <c r="BT112" s="84"/>
      <c r="BU112" s="85"/>
      <c r="BV112" s="86"/>
      <c r="BW112" s="84"/>
      <c r="BX112" s="84"/>
      <c r="BY112" s="84"/>
      <c r="BZ112" s="84"/>
      <c r="CA112" s="85"/>
      <c r="CB112" s="200"/>
      <c r="CC112" s="201"/>
      <c r="CD112" s="202"/>
      <c r="CE112" s="81"/>
      <c r="CF112" s="83"/>
      <c r="CG112" s="84"/>
      <c r="CH112" s="84"/>
      <c r="CI112" s="84"/>
      <c r="CJ112" s="84"/>
      <c r="CK112" s="85"/>
      <c r="CL112" s="86"/>
      <c r="CM112" s="84"/>
      <c r="CN112" s="84"/>
      <c r="CO112" s="84"/>
      <c r="CP112" s="84"/>
      <c r="CQ112" s="85"/>
      <c r="CR112" s="200"/>
      <c r="CS112" s="201"/>
      <c r="CT112" s="202"/>
      <c r="CU112" s="81"/>
      <c r="CV112" s="133"/>
      <c r="CW112" s="132"/>
      <c r="CX112" s="132"/>
      <c r="CY112" s="132"/>
      <c r="CZ112" s="132"/>
      <c r="DA112" s="134"/>
      <c r="DB112" s="133"/>
      <c r="DC112" s="132"/>
      <c r="DD112" s="132"/>
      <c r="DE112" s="132"/>
      <c r="DF112" s="132"/>
      <c r="DG112" s="134"/>
      <c r="DH112" s="229"/>
      <c r="DI112" s="238"/>
      <c r="DJ112" s="133"/>
      <c r="DK112" s="132"/>
      <c r="DL112" s="134"/>
      <c r="DM112"/>
    </row>
    <row r="113" spans="1:117" s="100" customFormat="1" ht="15.6">
      <c r="A113" s="89"/>
      <c r="B113" s="142" t="s">
        <v>108</v>
      </c>
      <c r="C113" s="82"/>
      <c r="D113" s="131">
        <v>-8135394.6242381632</v>
      </c>
      <c r="E113" s="84"/>
      <c r="F113" s="132">
        <v>809575.50739361718</v>
      </c>
      <c r="G113" s="84"/>
      <c r="H113" s="132">
        <v>-7325819.116844546</v>
      </c>
      <c r="I113" s="85"/>
      <c r="J113" s="132">
        <v>7999969.5410201699</v>
      </c>
      <c r="K113" s="84"/>
      <c r="L113" s="132">
        <v>898184.86514179409</v>
      </c>
      <c r="M113" s="84"/>
      <c r="N113" s="132">
        <v>8898154.4061619639</v>
      </c>
      <c r="O113" s="85"/>
      <c r="P113" s="177">
        <v>-135425.08321791887</v>
      </c>
      <c r="Q113" s="201">
        <v>1707760.3725354075</v>
      </c>
      <c r="R113" s="202">
        <v>1572335.2893174887</v>
      </c>
      <c r="S113" s="79"/>
      <c r="T113" s="131">
        <v>12054595.49883908</v>
      </c>
      <c r="U113" s="84"/>
      <c r="V113" s="132">
        <v>-342537.88982731104</v>
      </c>
      <c r="W113" s="84"/>
      <c r="X113" s="132">
        <v>11712057.609011769</v>
      </c>
      <c r="Y113" s="85"/>
      <c r="Z113" s="132">
        <v>-13300784.820306003</v>
      </c>
      <c r="AA113" s="84"/>
      <c r="AB113" s="132">
        <v>-7921467.6068917215</v>
      </c>
      <c r="AC113" s="84"/>
      <c r="AD113" s="132">
        <v>-21222252.427197695</v>
      </c>
      <c r="AE113" s="85"/>
      <c r="AF113" s="177">
        <v>-1246189.3214668036</v>
      </c>
      <c r="AG113" s="201">
        <v>-8264005.4967190027</v>
      </c>
      <c r="AH113" s="202">
        <v>-9510194.8181860447</v>
      </c>
      <c r="AI113" s="81"/>
      <c r="AJ113" s="131">
        <v>287423.83579963446</v>
      </c>
      <c r="AK113" s="84"/>
      <c r="AL113" s="132">
        <v>-977390.17055514827</v>
      </c>
      <c r="AM113" s="84"/>
      <c r="AN113" s="132">
        <v>-689966.33475551009</v>
      </c>
      <c r="AO113" s="85"/>
      <c r="AP113" s="132">
        <v>587927.02470387518</v>
      </c>
      <c r="AQ113" s="84"/>
      <c r="AR113" s="132">
        <v>-340700.88573982567</v>
      </c>
      <c r="AS113" s="84"/>
      <c r="AT113" s="132">
        <v>247226.13896404952</v>
      </c>
      <c r="AU113" s="85"/>
      <c r="AV113" s="177">
        <v>875350.86050352454</v>
      </c>
      <c r="AW113" s="201">
        <v>-1318091.0562949926</v>
      </c>
      <c r="AX113" s="179">
        <v>-442740.19579146802</v>
      </c>
      <c r="AY113" s="81"/>
      <c r="AZ113" s="131">
        <v>-4212603.7284172475</v>
      </c>
      <c r="BA113" s="84"/>
      <c r="BB113" s="132">
        <v>121942.96717137098</v>
      </c>
      <c r="BC113" s="84"/>
      <c r="BD113" s="132">
        <v>-4090660.7612458766</v>
      </c>
      <c r="BE113" s="85"/>
      <c r="BF113" s="132">
        <v>-4718751.8045282364</v>
      </c>
      <c r="BG113" s="84"/>
      <c r="BH113" s="132">
        <v>3922586.0221802592</v>
      </c>
      <c r="BI113" s="84"/>
      <c r="BJ113" s="132">
        <v>-796165.78234797716</v>
      </c>
      <c r="BK113" s="85"/>
      <c r="BL113" s="177">
        <v>-8931355.5329455137</v>
      </c>
      <c r="BM113" s="201">
        <v>4044528.98935166</v>
      </c>
      <c r="BN113" s="202">
        <v>-4886826.5435938239</v>
      </c>
      <c r="BO113" s="81"/>
      <c r="BP113" s="131">
        <v>18654013.940000057</v>
      </c>
      <c r="BQ113" s="84"/>
      <c r="BR113" s="132">
        <v>1150407.6399999913</v>
      </c>
      <c r="BS113" s="84"/>
      <c r="BT113" s="132">
        <v>19804421.580000058</v>
      </c>
      <c r="BU113" s="85"/>
      <c r="BV113" s="132">
        <v>-3257795.8099999875</v>
      </c>
      <c r="BW113" s="84"/>
      <c r="BX113" s="132">
        <v>-2758279.9699999988</v>
      </c>
      <c r="BY113" s="84"/>
      <c r="BZ113" s="132">
        <v>-6016075.7799999863</v>
      </c>
      <c r="CA113" s="85"/>
      <c r="CB113" s="177">
        <v>15396218.129999965</v>
      </c>
      <c r="CC113" s="201">
        <v>-1607872.3299999982</v>
      </c>
      <c r="CD113" s="202">
        <v>13788345.799999952</v>
      </c>
      <c r="CE113" s="81"/>
      <c r="CF113" s="131">
        <v>3514223.172555387</v>
      </c>
      <c r="CG113" s="84"/>
      <c r="CH113" s="132">
        <v>390468.79218278453</v>
      </c>
      <c r="CI113" s="84"/>
      <c r="CJ113" s="132">
        <v>3904691.9647381604</v>
      </c>
      <c r="CK113" s="85"/>
      <c r="CL113" s="132">
        <v>3803543.4488493204</v>
      </c>
      <c r="CM113" s="84"/>
      <c r="CN113" s="132">
        <v>2196201.2442092001</v>
      </c>
      <c r="CO113" s="84"/>
      <c r="CP113" s="132">
        <v>5999744.6930585206</v>
      </c>
      <c r="CQ113" s="85"/>
      <c r="CR113" s="177">
        <v>7317766.6214045882</v>
      </c>
      <c r="CS113" s="201">
        <v>2586670.0363920033</v>
      </c>
      <c r="CT113" s="202">
        <v>9904436.6577966809</v>
      </c>
      <c r="CU113" s="81"/>
      <c r="CV113" s="133">
        <v>22162258.094538212</v>
      </c>
      <c r="CW113" s="132"/>
      <c r="CX113" s="132">
        <v>1152466.8463653028</v>
      </c>
      <c r="CY113" s="132"/>
      <c r="CZ113" s="132">
        <v>23314724.940903664</v>
      </c>
      <c r="DA113" s="134"/>
      <c r="DB113" s="133">
        <v>-8885892.4202609062</v>
      </c>
      <c r="DC113" s="132"/>
      <c r="DD113" s="132">
        <v>-4003476.3311001062</v>
      </c>
      <c r="DE113" s="132"/>
      <c r="DF113" s="132">
        <v>-12889368.751361132</v>
      </c>
      <c r="DG113" s="134"/>
      <c r="DH113" s="229"/>
      <c r="DI113" s="242" t="s">
        <v>108</v>
      </c>
      <c r="DJ113" s="133">
        <v>23314724.940903664</v>
      </c>
      <c r="DK113" s="132">
        <v>-12889368.751361132</v>
      </c>
      <c r="DL113" s="134">
        <v>10425356.18954277</v>
      </c>
      <c r="DM113"/>
    </row>
    <row r="114" spans="1:117" s="100" customFormat="1" ht="4.5" customHeight="1">
      <c r="A114" s="89"/>
      <c r="B114" s="142"/>
      <c r="C114" s="82"/>
      <c r="D114" s="131"/>
      <c r="E114" s="84"/>
      <c r="F114" s="132"/>
      <c r="G114" s="84"/>
      <c r="H114" s="132"/>
      <c r="I114" s="85"/>
      <c r="J114" s="132"/>
      <c r="K114" s="84"/>
      <c r="L114" s="132"/>
      <c r="M114" s="84"/>
      <c r="N114" s="132"/>
      <c r="O114" s="85"/>
      <c r="P114" s="200"/>
      <c r="Q114" s="201"/>
      <c r="R114" s="202"/>
      <c r="S114" s="79"/>
      <c r="T114" s="131"/>
      <c r="U114" s="84"/>
      <c r="V114" s="132"/>
      <c r="W114" s="84"/>
      <c r="X114" s="132"/>
      <c r="Y114" s="85"/>
      <c r="Z114" s="132"/>
      <c r="AA114" s="84"/>
      <c r="AB114" s="132"/>
      <c r="AC114" s="84"/>
      <c r="AD114" s="132"/>
      <c r="AE114" s="85"/>
      <c r="AF114" s="200"/>
      <c r="AG114" s="201"/>
      <c r="AH114" s="202"/>
      <c r="AI114" s="81"/>
      <c r="AJ114" s="131"/>
      <c r="AK114" s="84"/>
      <c r="AL114" s="132"/>
      <c r="AM114" s="84"/>
      <c r="AN114" s="132"/>
      <c r="AO114" s="85"/>
      <c r="AP114" s="132"/>
      <c r="AQ114" s="84"/>
      <c r="AR114" s="132"/>
      <c r="AS114" s="84"/>
      <c r="AT114" s="132"/>
      <c r="AU114" s="85"/>
      <c r="AV114" s="200"/>
      <c r="AW114" s="201"/>
      <c r="AX114" s="202"/>
      <c r="AY114" s="81"/>
      <c r="AZ114" s="131"/>
      <c r="BA114" s="84"/>
      <c r="BB114" s="132"/>
      <c r="BC114" s="84"/>
      <c r="BD114" s="132"/>
      <c r="BE114" s="85"/>
      <c r="BF114" s="132"/>
      <c r="BG114" s="84"/>
      <c r="BH114" s="132"/>
      <c r="BI114" s="84"/>
      <c r="BJ114" s="132"/>
      <c r="BK114" s="85"/>
      <c r="BL114" s="200"/>
      <c r="BM114" s="201"/>
      <c r="BN114" s="202"/>
      <c r="BO114" s="81"/>
      <c r="BP114" s="131"/>
      <c r="BQ114" s="84"/>
      <c r="BR114" s="132"/>
      <c r="BS114" s="84"/>
      <c r="BT114" s="132"/>
      <c r="BU114" s="85"/>
      <c r="BV114" s="132"/>
      <c r="BW114" s="84"/>
      <c r="BX114" s="132"/>
      <c r="BY114" s="84"/>
      <c r="BZ114" s="132"/>
      <c r="CA114" s="85"/>
      <c r="CB114" s="200"/>
      <c r="CC114" s="201"/>
      <c r="CD114" s="202"/>
      <c r="CE114" s="81"/>
      <c r="CF114" s="131"/>
      <c r="CG114" s="84"/>
      <c r="CH114" s="132"/>
      <c r="CI114" s="84"/>
      <c r="CJ114" s="132"/>
      <c r="CK114" s="85"/>
      <c r="CL114" s="132"/>
      <c r="CM114" s="84"/>
      <c r="CN114" s="132"/>
      <c r="CO114" s="84"/>
      <c r="CP114" s="132"/>
      <c r="CQ114" s="85"/>
      <c r="CR114" s="200"/>
      <c r="CS114" s="201"/>
      <c r="CT114" s="202"/>
      <c r="CU114" s="81"/>
      <c r="CV114" s="133"/>
      <c r="CW114" s="132"/>
      <c r="CX114" s="132"/>
      <c r="CY114" s="132"/>
      <c r="CZ114" s="132"/>
      <c r="DA114" s="134"/>
      <c r="DB114" s="133"/>
      <c r="DC114" s="132"/>
      <c r="DD114" s="132"/>
      <c r="DE114" s="132"/>
      <c r="DF114" s="132"/>
      <c r="DG114" s="134"/>
      <c r="DH114" s="229"/>
      <c r="DI114" s="242"/>
      <c r="DJ114" s="133"/>
      <c r="DK114" s="132"/>
      <c r="DL114" s="134"/>
      <c r="DM114"/>
    </row>
    <row r="115" spans="1:117" s="100" customFormat="1" ht="15.6">
      <c r="A115" s="89"/>
      <c r="B115" s="99" t="s">
        <v>109</v>
      </c>
      <c r="C115" s="82"/>
      <c r="D115" s="143">
        <v>-4.5321222129236602E-2</v>
      </c>
      <c r="E115" s="144"/>
      <c r="F115" s="145">
        <v>4.1334223689046538E-2</v>
      </c>
      <c r="G115" s="144"/>
      <c r="H115" s="145">
        <v>-3.6796284455425841E-2</v>
      </c>
      <c r="I115" s="146"/>
      <c r="J115" s="145">
        <v>8.1282083954183196E-2</v>
      </c>
      <c r="K115" s="144"/>
      <c r="L115" s="145">
        <v>9.2896977144496361E-3</v>
      </c>
      <c r="M115" s="144"/>
      <c r="N115" s="145">
        <v>4.5606203390717776E-2</v>
      </c>
      <c r="O115" s="146"/>
      <c r="P115" s="203">
        <v>-4.8726768088110605E-4</v>
      </c>
      <c r="Q115" s="204">
        <v>1.4687606150538246E-2</v>
      </c>
      <c r="R115" s="205">
        <v>3.9886770750688708E-3</v>
      </c>
      <c r="S115" s="79"/>
      <c r="T115" s="143">
        <v>3.3523061716396373E-2</v>
      </c>
      <c r="U115" s="144"/>
      <c r="V115" s="145">
        <v>-7.9955980100367332E-3</v>
      </c>
      <c r="W115" s="144"/>
      <c r="X115" s="145">
        <v>2.9103201287245608E-2</v>
      </c>
      <c r="Y115" s="146"/>
      <c r="Z115" s="145">
        <v>-5.9015034406988111E-2</v>
      </c>
      <c r="AA115" s="144"/>
      <c r="AB115" s="145">
        <v>-7.8056126773987544E-2</v>
      </c>
      <c r="AC115" s="144"/>
      <c r="AD115" s="145">
        <v>-6.4926887313412368E-2</v>
      </c>
      <c r="AE115" s="146"/>
      <c r="AF115" s="203">
        <v>-2.1303447639037573E-3</v>
      </c>
      <c r="AG115" s="204">
        <v>-5.7259670944274713E-2</v>
      </c>
      <c r="AH115" s="205">
        <v>-1.3040243752007116E-2</v>
      </c>
      <c r="AI115" s="81"/>
      <c r="AJ115" s="143">
        <v>2.4126391327520089E-3</v>
      </c>
      <c r="AK115" s="144"/>
      <c r="AL115" s="145">
        <v>-5.2404896799291834E-2</v>
      </c>
      <c r="AM115" s="144"/>
      <c r="AN115" s="145">
        <v>-5.0076200266918908E-3</v>
      </c>
      <c r="AO115" s="146"/>
      <c r="AP115" s="145">
        <v>1.5291970382067853E-2</v>
      </c>
      <c r="AQ115" s="144"/>
      <c r="AR115" s="145">
        <v>-5.6540007780718025E-3</v>
      </c>
      <c r="AS115" s="144"/>
      <c r="AT115" s="145">
        <v>2.5046933394618177E-3</v>
      </c>
      <c r="AU115" s="146"/>
      <c r="AV115" s="203">
        <v>5.5549855221429696E-3</v>
      </c>
      <c r="AW115" s="204">
        <v>-1.6703914052925071E-2</v>
      </c>
      <c r="AX115" s="205">
        <v>-1.8721430981317345E-3</v>
      </c>
      <c r="AY115" s="81"/>
      <c r="AZ115" s="143">
        <v>-1.964277550925074E-2</v>
      </c>
      <c r="BA115" s="144"/>
      <c r="BB115" s="145">
        <v>4.3332616748094485E-3</v>
      </c>
      <c r="BC115" s="144"/>
      <c r="BD115" s="145">
        <v>-1.6861621069637529E-2</v>
      </c>
      <c r="BE115" s="146"/>
      <c r="BF115" s="145">
        <v>-3.0589381042744258E-2</v>
      </c>
      <c r="BG115" s="144"/>
      <c r="BH115" s="145">
        <v>3.7913038094032375E-2</v>
      </c>
      <c r="BI115" s="144"/>
      <c r="BJ115" s="145">
        <v>-3.089220702575887E-3</v>
      </c>
      <c r="BK115" s="146"/>
      <c r="BL115" s="203">
        <v>-2.4222475923452773E-2</v>
      </c>
      <c r="BM115" s="204">
        <v>3.0732599313443854E-2</v>
      </c>
      <c r="BN115" s="205">
        <v>-9.7672907778988995E-3</v>
      </c>
      <c r="BO115" s="81"/>
      <c r="BP115" s="143">
        <v>0.13826360737202298</v>
      </c>
      <c r="BQ115" s="144"/>
      <c r="BR115" s="145">
        <v>8.3373322766037206E-2</v>
      </c>
      <c r="BS115" s="144"/>
      <c r="BT115" s="145">
        <v>0.13317069014992095</v>
      </c>
      <c r="BU115" s="146"/>
      <c r="BV115" s="145">
        <v>-6.6062894631704117E-2</v>
      </c>
      <c r="BW115" s="144"/>
      <c r="BX115" s="145">
        <v>-4.7732982267444692E-2</v>
      </c>
      <c r="BY115" s="144"/>
      <c r="BZ115" s="145">
        <v>-5.6172945374476785E-2</v>
      </c>
      <c r="CA115" s="146"/>
      <c r="CB115" s="203">
        <v>8.3570704892154929E-2</v>
      </c>
      <c r="CC115" s="204">
        <v>-2.2461371216431228E-2</v>
      </c>
      <c r="CD115" s="205">
        <v>5.3899942914406244E-2</v>
      </c>
      <c r="CE115" s="81"/>
      <c r="CF115" s="143">
        <v>1.5124670337579482E-2</v>
      </c>
      <c r="CG115" s="144"/>
      <c r="CH115" s="145">
        <v>1.5124652872427652E-2</v>
      </c>
      <c r="CI115" s="144"/>
      <c r="CJ115" s="145">
        <v>1.5124668591064249E-2</v>
      </c>
      <c r="CK115" s="146"/>
      <c r="CL115" s="145">
        <v>2.6560551617768904E-2</v>
      </c>
      <c r="CM115" s="144"/>
      <c r="CN115" s="145">
        <v>2.7432165343656875E-2</v>
      </c>
      <c r="CO115" s="144"/>
      <c r="CP115" s="145">
        <v>2.6873102801084871E-2</v>
      </c>
      <c r="CQ115" s="146"/>
      <c r="CR115" s="203">
        <v>1.9485303449197192E-2</v>
      </c>
      <c r="CS115" s="204">
        <v>2.4431113938828391E-2</v>
      </c>
      <c r="CT115" s="205">
        <v>2.0572987652108521E-2</v>
      </c>
      <c r="CU115" s="81"/>
      <c r="CV115" s="147">
        <v>1.7873419078961946E-2</v>
      </c>
      <c r="CW115" s="145"/>
      <c r="CX115" s="145">
        <v>7.7433158546405855E-3</v>
      </c>
      <c r="CY115" s="145"/>
      <c r="CZ115" s="247">
        <v>1.6787796806795624E-2</v>
      </c>
      <c r="DA115" s="146"/>
      <c r="DB115" s="148">
        <v>-1.253253283453943E-2</v>
      </c>
      <c r="DC115" s="144"/>
      <c r="DD115" s="144">
        <v>-8.011175600924892E-3</v>
      </c>
      <c r="DE115" s="144"/>
      <c r="DF115" s="251">
        <v>-1.0663276510839899E-2</v>
      </c>
      <c r="DG115" s="146"/>
      <c r="DH115" s="231"/>
      <c r="DI115" s="239" t="s">
        <v>109</v>
      </c>
      <c r="DJ115" s="263">
        <v>1.6787796806795627E-2</v>
      </c>
      <c r="DK115" s="251">
        <v>-1.0663276510839899E-2</v>
      </c>
      <c r="DL115" s="264">
        <v>4.0135304488191255E-3</v>
      </c>
      <c r="DM115"/>
    </row>
    <row r="116" spans="1:117" s="100" customFormat="1" ht="5.25" customHeight="1">
      <c r="A116" s="89"/>
      <c r="B116" s="99"/>
      <c r="C116" s="82"/>
      <c r="D116" s="149"/>
      <c r="E116" s="144"/>
      <c r="F116" s="144"/>
      <c r="G116" s="144"/>
      <c r="H116" s="144"/>
      <c r="I116" s="146"/>
      <c r="J116" s="144"/>
      <c r="K116" s="144"/>
      <c r="L116" s="144"/>
      <c r="M116" s="144"/>
      <c r="N116" s="144"/>
      <c r="O116" s="146"/>
      <c r="P116" s="203"/>
      <c r="Q116" s="204"/>
      <c r="R116" s="205"/>
      <c r="S116" s="79"/>
      <c r="T116" s="149"/>
      <c r="U116" s="144"/>
      <c r="V116" s="144"/>
      <c r="W116" s="144"/>
      <c r="X116" s="144"/>
      <c r="Y116" s="146"/>
      <c r="Z116" s="144"/>
      <c r="AA116" s="144"/>
      <c r="AB116" s="144"/>
      <c r="AC116" s="144"/>
      <c r="AD116" s="144"/>
      <c r="AE116" s="146"/>
      <c r="AF116" s="203"/>
      <c r="AG116" s="204"/>
      <c r="AH116" s="205"/>
      <c r="AI116" s="81"/>
      <c r="AJ116" s="149"/>
      <c r="AK116" s="144"/>
      <c r="AL116" s="144"/>
      <c r="AM116" s="144"/>
      <c r="AN116" s="144"/>
      <c r="AO116" s="146"/>
      <c r="AP116" s="144"/>
      <c r="AQ116" s="144"/>
      <c r="AR116" s="144"/>
      <c r="AS116" s="144"/>
      <c r="AT116" s="144"/>
      <c r="AU116" s="146"/>
      <c r="AV116" s="203"/>
      <c r="AW116" s="204"/>
      <c r="AX116" s="205"/>
      <c r="AY116" s="81"/>
      <c r="AZ116" s="149"/>
      <c r="BA116" s="144"/>
      <c r="BB116" s="144"/>
      <c r="BC116" s="144"/>
      <c r="BD116" s="144"/>
      <c r="BE116" s="146"/>
      <c r="BF116" s="144"/>
      <c r="BG116" s="144"/>
      <c r="BH116" s="144"/>
      <c r="BI116" s="144"/>
      <c r="BJ116" s="144"/>
      <c r="BK116" s="146"/>
      <c r="BL116" s="203"/>
      <c r="BM116" s="204"/>
      <c r="BN116" s="205"/>
      <c r="BO116" s="81"/>
      <c r="BP116" s="149"/>
      <c r="BQ116" s="144"/>
      <c r="BR116" s="144"/>
      <c r="BS116" s="144"/>
      <c r="BT116" s="144"/>
      <c r="BU116" s="146"/>
      <c r="BV116" s="144"/>
      <c r="BW116" s="144"/>
      <c r="BX116" s="144"/>
      <c r="BY116" s="144"/>
      <c r="BZ116" s="144"/>
      <c r="CA116" s="146"/>
      <c r="CB116" s="203"/>
      <c r="CC116" s="204"/>
      <c r="CD116" s="205"/>
      <c r="CE116" s="81"/>
      <c r="CF116" s="149"/>
      <c r="CG116" s="144"/>
      <c r="CH116" s="144"/>
      <c r="CI116" s="144"/>
      <c r="CJ116" s="144"/>
      <c r="CK116" s="146"/>
      <c r="CL116" s="144"/>
      <c r="CM116" s="144"/>
      <c r="CN116" s="144"/>
      <c r="CO116" s="144"/>
      <c r="CP116" s="144"/>
      <c r="CQ116" s="146"/>
      <c r="CR116" s="203"/>
      <c r="CS116" s="204"/>
      <c r="CT116" s="205"/>
      <c r="CU116" s="81"/>
      <c r="CV116" s="148"/>
      <c r="CW116" s="144"/>
      <c r="CX116" s="144"/>
      <c r="CY116" s="144"/>
      <c r="CZ116" s="144"/>
      <c r="DA116" s="146"/>
      <c r="DB116" s="148"/>
      <c r="DC116" s="144"/>
      <c r="DD116" s="144"/>
      <c r="DE116" s="144"/>
      <c r="DF116" s="144"/>
      <c r="DG116" s="146"/>
      <c r="DH116" s="231"/>
      <c r="DI116" s="239"/>
      <c r="DJ116" s="263"/>
      <c r="DK116" s="251"/>
      <c r="DL116" s="264"/>
      <c r="DM116"/>
    </row>
    <row r="117" spans="1:117" s="100" customFormat="1" ht="15.6">
      <c r="A117" s="89"/>
      <c r="B117" s="99" t="s">
        <v>110</v>
      </c>
      <c r="C117" s="82"/>
      <c r="D117" s="143">
        <v>0.83117846614904289</v>
      </c>
      <c r="E117" s="144"/>
      <c r="F117" s="145">
        <v>0.88074321586980009</v>
      </c>
      <c r="G117" s="144"/>
      <c r="H117" s="145">
        <v>0.83605451748312232</v>
      </c>
      <c r="I117" s="146"/>
      <c r="J117" s="145">
        <v>0.91201283886210205</v>
      </c>
      <c r="K117" s="144"/>
      <c r="L117" s="145">
        <v>0.84525699354749184</v>
      </c>
      <c r="M117" s="144"/>
      <c r="N117" s="145">
        <v>0.8789319300500702</v>
      </c>
      <c r="O117" s="146"/>
      <c r="P117" s="203">
        <v>0.85980429509612166</v>
      </c>
      <c r="Q117" s="204">
        <v>0.85123465659641184</v>
      </c>
      <c r="R117" s="205">
        <v>0.85727661487094942</v>
      </c>
      <c r="S117" s="79"/>
      <c r="T117" s="143">
        <v>0.8674977180821738</v>
      </c>
      <c r="U117" s="144"/>
      <c r="V117" s="145">
        <v>0.87215035440134636</v>
      </c>
      <c r="W117" s="144"/>
      <c r="X117" s="145">
        <v>0.86799301352990366</v>
      </c>
      <c r="Y117" s="146"/>
      <c r="Z117" s="145">
        <v>0.86498517862838042</v>
      </c>
      <c r="AA117" s="144"/>
      <c r="AB117" s="145">
        <v>0.9108079032059021</v>
      </c>
      <c r="AC117" s="144"/>
      <c r="AD117" s="145">
        <v>0.87921215690528853</v>
      </c>
      <c r="AE117" s="146"/>
      <c r="AF117" s="203">
        <v>0.86652967795387403</v>
      </c>
      <c r="AG117" s="204">
        <v>0.89933296831199683</v>
      </c>
      <c r="AH117" s="205">
        <v>0.87302133328653009</v>
      </c>
      <c r="AI117" s="81"/>
      <c r="AJ117" s="143">
        <v>0.85338436137459284</v>
      </c>
      <c r="AK117" s="144"/>
      <c r="AL117" s="145">
        <v>0.89129250547731498</v>
      </c>
      <c r="AM117" s="144"/>
      <c r="AN117" s="145">
        <v>0.85851571667382498</v>
      </c>
      <c r="AO117" s="146"/>
      <c r="AP117" s="145">
        <v>0.83689254076598174</v>
      </c>
      <c r="AQ117" s="144"/>
      <c r="AR117" s="145">
        <v>0.8778444852849393</v>
      </c>
      <c r="AS117" s="144"/>
      <c r="AT117" s="145">
        <v>0.8618932368900114</v>
      </c>
      <c r="AU117" s="146"/>
      <c r="AV117" s="203">
        <v>0.84936062660601119</v>
      </c>
      <c r="AW117" s="204">
        <v>0.88102302237173191</v>
      </c>
      <c r="AX117" s="205">
        <v>0.8599254204757607</v>
      </c>
      <c r="AY117" s="81"/>
      <c r="AZ117" s="143">
        <v>0.89723256287322228</v>
      </c>
      <c r="BA117" s="144"/>
      <c r="BB117" s="145">
        <v>0.87415366991184029</v>
      </c>
      <c r="BC117" s="144"/>
      <c r="BD117" s="145">
        <v>0.8945554746985519</v>
      </c>
      <c r="BE117" s="146"/>
      <c r="BF117" s="145">
        <v>0.92166556784039244</v>
      </c>
      <c r="BG117" s="144"/>
      <c r="BH117" s="145">
        <v>0.8535526510197714</v>
      </c>
      <c r="BI117" s="144"/>
      <c r="BJ117" s="145">
        <v>0.89432177243276412</v>
      </c>
      <c r="BK117" s="146"/>
      <c r="BL117" s="203">
        <v>0.90745453009639299</v>
      </c>
      <c r="BM117" s="204">
        <v>0.85795781301744234</v>
      </c>
      <c r="BN117" s="205">
        <v>0.89443509182997127</v>
      </c>
      <c r="BO117" s="81"/>
      <c r="BP117" s="143">
        <v>0.7828974786263766</v>
      </c>
      <c r="BQ117" s="144"/>
      <c r="BR117" s="145">
        <v>0.75397472393036069</v>
      </c>
      <c r="BS117" s="144"/>
      <c r="BT117" s="145">
        <v>0.7802139218447105</v>
      </c>
      <c r="BU117" s="146"/>
      <c r="BV117" s="145">
        <v>0.85113701696224742</v>
      </c>
      <c r="BW117" s="144"/>
      <c r="BX117" s="145">
        <v>0.88939323016590144</v>
      </c>
      <c r="BY117" s="144"/>
      <c r="BZ117" s="145">
        <v>0.87177825080117954</v>
      </c>
      <c r="CA117" s="146"/>
      <c r="CB117" s="203">
        <v>0.80116343227837516</v>
      </c>
      <c r="CC117" s="204">
        <v>0.86329041369326998</v>
      </c>
      <c r="CD117" s="205">
        <v>0.81854831188848109</v>
      </c>
      <c r="CE117" s="81"/>
      <c r="CF117" s="143">
        <v>0.91920276300729475</v>
      </c>
      <c r="CG117" s="144"/>
      <c r="CH117" s="145">
        <v>0.91920280657815845</v>
      </c>
      <c r="CI117" s="144"/>
      <c r="CJ117" s="145">
        <v>0.91920276736438122</v>
      </c>
      <c r="CK117" s="146"/>
      <c r="CL117" s="145">
        <v>0.91369037712152146</v>
      </c>
      <c r="CM117" s="144"/>
      <c r="CN117" s="145">
        <v>0.9124514437494825</v>
      </c>
      <c r="CO117" s="144"/>
      <c r="CP117" s="145">
        <v>0.91324610911612047</v>
      </c>
      <c r="CQ117" s="146"/>
      <c r="CR117" s="203">
        <v>0.91710082684439009</v>
      </c>
      <c r="CS117" s="204">
        <v>0.9140976892396957</v>
      </c>
      <c r="CT117" s="205">
        <v>0.9164403758751013</v>
      </c>
      <c r="CU117" s="81"/>
      <c r="CV117" s="147">
        <v>0.86651045628481593</v>
      </c>
      <c r="CW117" s="145"/>
      <c r="CX117" s="145">
        <v>0.87326442736951715</v>
      </c>
      <c r="CY117" s="145"/>
      <c r="CZ117" s="145">
        <v>0.8672342654378673</v>
      </c>
      <c r="DA117" s="146"/>
      <c r="DB117" s="148">
        <v>0.89119563099457721</v>
      </c>
      <c r="DC117" s="144"/>
      <c r="DD117" s="144">
        <v>0.88008401016012794</v>
      </c>
      <c r="DE117" s="144"/>
      <c r="DF117" s="144">
        <v>0.88660177423030162</v>
      </c>
      <c r="DG117" s="146"/>
      <c r="DH117" s="231"/>
      <c r="DI117" s="239" t="s">
        <v>110</v>
      </c>
      <c r="DJ117" s="263">
        <v>0.8672342654378673</v>
      </c>
      <c r="DK117" s="251">
        <v>0.88660177423030162</v>
      </c>
      <c r="DL117" s="264">
        <v>0.87624687172623661</v>
      </c>
      <c r="DM117"/>
    </row>
    <row r="118" spans="1:117" s="100" customFormat="1" ht="4.5" customHeight="1">
      <c r="A118" s="89"/>
      <c r="B118" s="99"/>
      <c r="C118" s="82"/>
      <c r="D118" s="149"/>
      <c r="E118" s="144"/>
      <c r="F118" s="144"/>
      <c r="G118" s="144"/>
      <c r="H118" s="144"/>
      <c r="I118" s="146"/>
      <c r="J118" s="144"/>
      <c r="K118" s="144"/>
      <c r="L118" s="144"/>
      <c r="M118" s="144"/>
      <c r="N118" s="144"/>
      <c r="O118" s="146"/>
      <c r="P118" s="203"/>
      <c r="Q118" s="204"/>
      <c r="R118" s="205"/>
      <c r="S118" s="79"/>
      <c r="T118" s="149"/>
      <c r="U118" s="144"/>
      <c r="V118" s="144"/>
      <c r="W118" s="144"/>
      <c r="X118" s="144"/>
      <c r="Y118" s="146"/>
      <c r="Z118" s="144"/>
      <c r="AA118" s="144"/>
      <c r="AB118" s="144"/>
      <c r="AC118" s="144"/>
      <c r="AD118" s="144"/>
      <c r="AE118" s="146"/>
      <c r="AF118" s="203"/>
      <c r="AG118" s="204"/>
      <c r="AH118" s="205"/>
      <c r="AI118" s="81"/>
      <c r="AJ118" s="149"/>
      <c r="AK118" s="144"/>
      <c r="AL118" s="144"/>
      <c r="AM118" s="144"/>
      <c r="AN118" s="144"/>
      <c r="AO118" s="146"/>
      <c r="AP118" s="144"/>
      <c r="AQ118" s="144"/>
      <c r="AR118" s="144"/>
      <c r="AS118" s="144"/>
      <c r="AT118" s="144"/>
      <c r="AU118" s="146"/>
      <c r="AV118" s="203"/>
      <c r="AW118" s="204"/>
      <c r="AX118" s="205"/>
      <c r="AY118" s="81"/>
      <c r="AZ118" s="149"/>
      <c r="BA118" s="144"/>
      <c r="BB118" s="144"/>
      <c r="BC118" s="144"/>
      <c r="BD118" s="144"/>
      <c r="BE118" s="146"/>
      <c r="BF118" s="144"/>
      <c r="BG118" s="144"/>
      <c r="BH118" s="144"/>
      <c r="BI118" s="144"/>
      <c r="BJ118" s="144"/>
      <c r="BK118" s="146"/>
      <c r="BL118" s="203"/>
      <c r="BM118" s="204"/>
      <c r="BN118" s="205"/>
      <c r="BO118" s="81"/>
      <c r="BP118" s="149"/>
      <c r="BQ118" s="144"/>
      <c r="BR118" s="144"/>
      <c r="BS118" s="144"/>
      <c r="BT118" s="144"/>
      <c r="BU118" s="146"/>
      <c r="BV118" s="144"/>
      <c r="BW118" s="144"/>
      <c r="BX118" s="144"/>
      <c r="BY118" s="144"/>
      <c r="BZ118" s="144"/>
      <c r="CA118" s="146"/>
      <c r="CB118" s="203"/>
      <c r="CC118" s="204"/>
      <c r="CD118" s="205"/>
      <c r="CE118" s="81"/>
      <c r="CF118" s="149"/>
      <c r="CG118" s="144"/>
      <c r="CH118" s="144"/>
      <c r="CI118" s="144"/>
      <c r="CJ118" s="144"/>
      <c r="CK118" s="146"/>
      <c r="CL118" s="144"/>
      <c r="CM118" s="144"/>
      <c r="CN118" s="144"/>
      <c r="CO118" s="144"/>
      <c r="CP118" s="144"/>
      <c r="CQ118" s="146"/>
      <c r="CR118" s="203"/>
      <c r="CS118" s="204"/>
      <c r="CT118" s="205"/>
      <c r="CU118" s="81"/>
      <c r="CV118" s="148"/>
      <c r="CW118" s="144"/>
      <c r="CX118" s="144"/>
      <c r="CY118" s="144"/>
      <c r="CZ118" s="144"/>
      <c r="DA118" s="146"/>
      <c r="DB118" s="148"/>
      <c r="DC118" s="144"/>
      <c r="DD118" s="144"/>
      <c r="DE118" s="144"/>
      <c r="DF118" s="144"/>
      <c r="DG118" s="146"/>
      <c r="DH118" s="231"/>
      <c r="DI118" s="239"/>
      <c r="DJ118" s="263"/>
      <c r="DK118" s="251"/>
      <c r="DL118" s="264"/>
      <c r="DM118"/>
    </row>
    <row r="119" spans="1:117" s="100" customFormat="1" ht="15.6">
      <c r="A119" s="89"/>
      <c r="B119" s="99" t="s">
        <v>111</v>
      </c>
      <c r="C119" s="82"/>
      <c r="D119" s="143">
        <v>0.17786753249284315</v>
      </c>
      <c r="E119" s="144"/>
      <c r="F119" s="145">
        <v>4.1647336953802891E-2</v>
      </c>
      <c r="G119" s="144"/>
      <c r="H119" s="145">
        <v>0.16446654348495302</v>
      </c>
      <c r="I119" s="146"/>
      <c r="J119" s="145">
        <v>-2.0479518194652858E-2</v>
      </c>
      <c r="K119" s="144"/>
      <c r="L119" s="145">
        <v>0.1152431778510052</v>
      </c>
      <c r="M119" s="144"/>
      <c r="N119" s="145">
        <v>4.6777964808515593E-2</v>
      </c>
      <c r="O119" s="146"/>
      <c r="P119" s="203">
        <v>0.10762700789209258</v>
      </c>
      <c r="Q119" s="204">
        <v>0.10284593999655937</v>
      </c>
      <c r="R119" s="205">
        <v>0.10621679545720927</v>
      </c>
      <c r="S119" s="79"/>
      <c r="T119" s="143">
        <v>6.9542224590082524E-2</v>
      </c>
      <c r="U119" s="144"/>
      <c r="V119" s="145">
        <v>0.1020292115802591</v>
      </c>
      <c r="W119" s="144"/>
      <c r="X119" s="145">
        <v>7.3000620145389952E-2</v>
      </c>
      <c r="Y119" s="146"/>
      <c r="Z119" s="145">
        <v>0.16517944669730422</v>
      </c>
      <c r="AA119" s="144"/>
      <c r="AB119" s="145">
        <v>0.14549099118466247</v>
      </c>
      <c r="AC119" s="144"/>
      <c r="AD119" s="145">
        <v>0.15906660134673259</v>
      </c>
      <c r="AE119" s="146"/>
      <c r="AF119" s="203">
        <v>0.10638967334123403</v>
      </c>
      <c r="AG119" s="204">
        <v>0.1325899897824471</v>
      </c>
      <c r="AH119" s="205">
        <v>0.11157462345099513</v>
      </c>
      <c r="AI119" s="81"/>
      <c r="AJ119" s="143">
        <v>0.11442731058164081</v>
      </c>
      <c r="AK119" s="144"/>
      <c r="AL119" s="145">
        <v>0.13154075923105704</v>
      </c>
      <c r="AM119" s="144"/>
      <c r="AN119" s="145">
        <v>0.11674383615929403</v>
      </c>
      <c r="AO119" s="146"/>
      <c r="AP119" s="145">
        <v>0.13512379539337693</v>
      </c>
      <c r="AQ119" s="144"/>
      <c r="AR119" s="145">
        <v>0.1150360938818864</v>
      </c>
      <c r="AS119" s="144"/>
      <c r="AT119" s="145">
        <v>0.12286048220475641</v>
      </c>
      <c r="AU119" s="146"/>
      <c r="AV119" s="203">
        <v>0.11947691471576048</v>
      </c>
      <c r="AW119" s="204">
        <v>0.11893709121584187</v>
      </c>
      <c r="AX119" s="205">
        <v>0.11929679176976216</v>
      </c>
      <c r="AY119" s="81"/>
      <c r="AZ119" s="143">
        <v>9.8438424376644434E-2</v>
      </c>
      <c r="BA119" s="144"/>
      <c r="BB119" s="145">
        <v>9.7541280153966278E-2</v>
      </c>
      <c r="BC119" s="144"/>
      <c r="BD119" s="145">
        <v>9.8334358111701617E-2</v>
      </c>
      <c r="BE119" s="146"/>
      <c r="BF119" s="145">
        <v>9.2438139187849447E-2</v>
      </c>
      <c r="BG119" s="144"/>
      <c r="BH119" s="145">
        <v>9.2048636871693831E-2</v>
      </c>
      <c r="BI119" s="144"/>
      <c r="BJ119" s="145">
        <v>9.2281774255309479E-2</v>
      </c>
      <c r="BK119" s="146"/>
      <c r="BL119" s="203">
        <v>9.5928102023255996E-2</v>
      </c>
      <c r="BM119" s="204">
        <v>9.3223141083383337E-2</v>
      </c>
      <c r="BN119" s="205">
        <v>9.5216598835810642E-2</v>
      </c>
      <c r="BO119" s="81"/>
      <c r="BP119" s="143">
        <v>6.917771089018096E-2</v>
      </c>
      <c r="BQ119" s="144"/>
      <c r="BR119" s="145">
        <v>0.15245205742187001</v>
      </c>
      <c r="BS119" s="144"/>
      <c r="BT119" s="145">
        <v>7.6904203049128275E-2</v>
      </c>
      <c r="BU119" s="146"/>
      <c r="BV119" s="145">
        <v>0.19984679168077926</v>
      </c>
      <c r="BW119" s="144"/>
      <c r="BX119" s="145">
        <v>0.14445264798483198</v>
      </c>
      <c r="BY119" s="144"/>
      <c r="BZ119" s="145">
        <v>0.16995874533263114</v>
      </c>
      <c r="CA119" s="146"/>
      <c r="CB119" s="203">
        <v>0.1041544330614623</v>
      </c>
      <c r="CC119" s="204">
        <v>0.14599458728270939</v>
      </c>
      <c r="CD119" s="205">
        <v>0.11586248691244591</v>
      </c>
      <c r="CE119" s="81"/>
      <c r="CF119" s="143">
        <v>6.5672566655125761E-2</v>
      </c>
      <c r="CG119" s="144"/>
      <c r="CH119" s="145">
        <v>6.5672540549413905E-2</v>
      </c>
      <c r="CI119" s="144"/>
      <c r="CJ119" s="145">
        <v>6.5672564044554571E-2</v>
      </c>
      <c r="CK119" s="146"/>
      <c r="CL119" s="145">
        <v>5.9749071260709503E-2</v>
      </c>
      <c r="CM119" s="144"/>
      <c r="CN119" s="145">
        <v>6.0116390906860634E-2</v>
      </c>
      <c r="CO119" s="144"/>
      <c r="CP119" s="145">
        <v>5.9880788082794623E-2</v>
      </c>
      <c r="CQ119" s="146"/>
      <c r="CR119" s="203">
        <v>6.3413869706412718E-2</v>
      </c>
      <c r="CS119" s="204">
        <v>6.1471196821475921E-2</v>
      </c>
      <c r="CT119" s="205">
        <v>6.2986636472790153E-2</v>
      </c>
      <c r="CU119" s="81"/>
      <c r="CV119" s="147">
        <v>9.3769719153133452E-2</v>
      </c>
      <c r="CW119" s="145"/>
      <c r="CX119" s="145">
        <v>9.530097152693498E-2</v>
      </c>
      <c r="CY119" s="145"/>
      <c r="CZ119" s="145">
        <v>9.3933820312272223E-2</v>
      </c>
      <c r="DA119" s="146"/>
      <c r="DB119" s="148">
        <v>0.10306885640083946</v>
      </c>
      <c r="DC119" s="144"/>
      <c r="DD119" s="144">
        <v>0.11110479767004175</v>
      </c>
      <c r="DE119" s="144"/>
      <c r="DF119" s="144">
        <v>0.10639114067483091</v>
      </c>
      <c r="DG119" s="146"/>
      <c r="DH119" s="231"/>
      <c r="DI119" s="239" t="s">
        <v>111</v>
      </c>
      <c r="DJ119" s="263">
        <v>9.3933820312272237E-2</v>
      </c>
      <c r="DK119" s="251">
        <v>0.10639114067483091</v>
      </c>
      <c r="DL119" s="264">
        <v>9.973079322391927E-2</v>
      </c>
      <c r="DM119"/>
    </row>
    <row r="120" spans="1:117" s="100" customFormat="1" ht="5.25" customHeight="1">
      <c r="A120" s="89"/>
      <c r="B120" s="89"/>
      <c r="C120" s="82"/>
      <c r="D120" s="83"/>
      <c r="E120" s="84"/>
      <c r="F120" s="84"/>
      <c r="G120" s="84"/>
      <c r="H120" s="84"/>
      <c r="I120" s="85"/>
      <c r="J120" s="84"/>
      <c r="K120" s="84"/>
      <c r="L120" s="84"/>
      <c r="M120" s="84"/>
      <c r="N120" s="84"/>
      <c r="O120" s="85"/>
      <c r="P120" s="177"/>
      <c r="Q120" s="178"/>
      <c r="R120" s="179"/>
      <c r="S120" s="79"/>
      <c r="T120" s="83"/>
      <c r="U120" s="84"/>
      <c r="V120" s="84"/>
      <c r="W120" s="84"/>
      <c r="X120" s="84"/>
      <c r="Y120" s="85"/>
      <c r="Z120" s="84"/>
      <c r="AA120" s="84"/>
      <c r="AB120" s="84"/>
      <c r="AC120" s="84"/>
      <c r="AD120" s="84"/>
      <c r="AE120" s="85"/>
      <c r="AF120" s="177"/>
      <c r="AG120" s="178"/>
      <c r="AH120" s="179"/>
      <c r="AI120" s="81"/>
      <c r="AJ120" s="83"/>
      <c r="AK120" s="84"/>
      <c r="AL120" s="84"/>
      <c r="AM120" s="84"/>
      <c r="AN120" s="84"/>
      <c r="AO120" s="85"/>
      <c r="AP120" s="84"/>
      <c r="AQ120" s="84"/>
      <c r="AR120" s="84"/>
      <c r="AS120" s="84"/>
      <c r="AT120" s="84"/>
      <c r="AU120" s="85"/>
      <c r="AV120" s="177"/>
      <c r="AW120" s="178"/>
      <c r="AX120" s="179"/>
      <c r="AY120" s="81"/>
      <c r="AZ120" s="83"/>
      <c r="BA120" s="84"/>
      <c r="BB120" s="84"/>
      <c r="BC120" s="84"/>
      <c r="BD120" s="84"/>
      <c r="BE120" s="85"/>
      <c r="BF120" s="84"/>
      <c r="BG120" s="84"/>
      <c r="BH120" s="84"/>
      <c r="BI120" s="84"/>
      <c r="BJ120" s="84"/>
      <c r="BK120" s="85"/>
      <c r="BL120" s="177"/>
      <c r="BM120" s="178"/>
      <c r="BN120" s="179"/>
      <c r="BO120" s="81"/>
      <c r="BP120" s="83"/>
      <c r="BQ120" s="84"/>
      <c r="BR120" s="84"/>
      <c r="BS120" s="84"/>
      <c r="BT120" s="84"/>
      <c r="BU120" s="85"/>
      <c r="BV120" s="84"/>
      <c r="BW120" s="84"/>
      <c r="BX120" s="84"/>
      <c r="BY120" s="84"/>
      <c r="BZ120" s="84"/>
      <c r="CA120" s="85"/>
      <c r="CB120" s="177"/>
      <c r="CC120" s="178"/>
      <c r="CD120" s="179"/>
      <c r="CE120" s="81"/>
      <c r="CF120" s="83"/>
      <c r="CG120" s="84"/>
      <c r="CH120" s="84"/>
      <c r="CI120" s="84"/>
      <c r="CJ120" s="84"/>
      <c r="CK120" s="85"/>
      <c r="CL120" s="84"/>
      <c r="CM120" s="84"/>
      <c r="CN120" s="84"/>
      <c r="CO120" s="84"/>
      <c r="CP120" s="84"/>
      <c r="CQ120" s="85"/>
      <c r="CR120" s="177"/>
      <c r="CS120" s="178"/>
      <c r="CT120" s="179"/>
      <c r="CU120" s="81"/>
      <c r="CV120" s="86"/>
      <c r="CW120" s="84"/>
      <c r="CX120" s="84"/>
      <c r="CY120" s="84"/>
      <c r="CZ120" s="84"/>
      <c r="DA120" s="85"/>
      <c r="DB120" s="86"/>
      <c r="DC120" s="84"/>
      <c r="DD120" s="84"/>
      <c r="DE120" s="84"/>
      <c r="DF120" s="84"/>
      <c r="DG120" s="85"/>
      <c r="DH120" s="223"/>
      <c r="DI120" s="238"/>
      <c r="DJ120" s="263"/>
      <c r="DK120" s="251"/>
      <c r="DL120" s="264"/>
      <c r="DM120"/>
    </row>
    <row r="121" spans="1:117" s="100" customFormat="1" ht="15.6">
      <c r="A121" s="89"/>
      <c r="B121" s="99" t="s">
        <v>112</v>
      </c>
      <c r="C121" s="82"/>
      <c r="D121" s="143">
        <v>3.6275223487350516E-2</v>
      </c>
      <c r="E121" s="84"/>
      <c r="F121" s="145">
        <v>3.6275223487350523E-2</v>
      </c>
      <c r="G121" s="84"/>
      <c r="H121" s="145">
        <v>3.6275223487350516E-2</v>
      </c>
      <c r="I121" s="85"/>
      <c r="J121" s="145">
        <v>3.4525162080198636E-3</v>
      </c>
      <c r="K121" s="84"/>
      <c r="L121" s="145">
        <v>3.4544796154406003E-3</v>
      </c>
      <c r="M121" s="84"/>
      <c r="N121" s="145">
        <v>3.4534891760279857E-3</v>
      </c>
      <c r="O121" s="85"/>
      <c r="P121" s="203">
        <v>2.4651737430330962E-2</v>
      </c>
      <c r="Q121" s="204">
        <v>8.9831421509804377E-3</v>
      </c>
      <c r="R121" s="205">
        <v>2.0030165768331061E-2</v>
      </c>
      <c r="S121" s="79"/>
      <c r="T121" s="143">
        <v>2.9436995611347324E-2</v>
      </c>
      <c r="U121" s="84"/>
      <c r="V121" s="145">
        <v>3.3816032028431288E-2</v>
      </c>
      <c r="W121" s="84"/>
      <c r="X121" s="145">
        <v>2.9903165037460981E-2</v>
      </c>
      <c r="Y121" s="85"/>
      <c r="Z121" s="145">
        <v>2.8850409081303471E-2</v>
      </c>
      <c r="AA121" s="84"/>
      <c r="AB121" s="145">
        <v>2.1757232383423034E-2</v>
      </c>
      <c r="AC121" s="84"/>
      <c r="AD121" s="145">
        <v>2.6648129061391256E-2</v>
      </c>
      <c r="AE121" s="85"/>
      <c r="AF121" s="203">
        <v>2.9210993468795816E-2</v>
      </c>
      <c r="AG121" s="204">
        <v>2.5336712849830897E-2</v>
      </c>
      <c r="AH121" s="205">
        <v>2.844428701448181E-2</v>
      </c>
      <c r="AI121" s="81"/>
      <c r="AJ121" s="143">
        <v>2.9775688911014352E-2</v>
      </c>
      <c r="AK121" s="84"/>
      <c r="AL121" s="145">
        <v>2.9571632090919935E-2</v>
      </c>
      <c r="AM121" s="84"/>
      <c r="AN121" s="145">
        <v>2.9748067193572883E-2</v>
      </c>
      <c r="AO121" s="85"/>
      <c r="AP121" s="145">
        <v>1.2691693458573523E-2</v>
      </c>
      <c r="AQ121" s="84"/>
      <c r="AR121" s="145">
        <v>1.277342161124599E-2</v>
      </c>
      <c r="AS121" s="84"/>
      <c r="AT121" s="145">
        <v>1.2741587565770233E-2</v>
      </c>
      <c r="AU121" s="85"/>
      <c r="AV121" s="203">
        <v>2.5607473156085372E-2</v>
      </c>
      <c r="AW121" s="204">
        <v>1.6743800465351222E-2</v>
      </c>
      <c r="AX121" s="205">
        <v>2.2649930852608902E-2</v>
      </c>
      <c r="AY121" s="81"/>
      <c r="AZ121" s="143">
        <v>2.3971788259383984E-2</v>
      </c>
      <c r="BA121" s="84"/>
      <c r="BB121" s="145">
        <v>2.3971788259383984E-2</v>
      </c>
      <c r="BC121" s="84"/>
      <c r="BD121" s="145">
        <v>2.3971788259383987E-2</v>
      </c>
      <c r="BE121" s="85"/>
      <c r="BF121" s="145">
        <v>1.6485674014502377E-2</v>
      </c>
      <c r="BG121" s="84"/>
      <c r="BH121" s="145">
        <v>1.6485674014502377E-2</v>
      </c>
      <c r="BI121" s="84"/>
      <c r="BJ121" s="145">
        <v>1.6485674014502377E-2</v>
      </c>
      <c r="BK121" s="85"/>
      <c r="BL121" s="203">
        <v>2.0839843803803892E-2</v>
      </c>
      <c r="BM121" s="204">
        <v>1.8086446585730522E-2</v>
      </c>
      <c r="BN121" s="205">
        <v>2.0115600112116952E-2</v>
      </c>
      <c r="BO121" s="81"/>
      <c r="BP121" s="143">
        <v>9.6612031114194866E-3</v>
      </c>
      <c r="BQ121" s="84"/>
      <c r="BR121" s="145">
        <v>1.0199895881732072E-2</v>
      </c>
      <c r="BS121" s="84"/>
      <c r="BT121" s="145">
        <v>9.7111849562403017E-3</v>
      </c>
      <c r="BU121" s="85"/>
      <c r="BV121" s="145">
        <v>1.5079085988677392E-2</v>
      </c>
      <c r="BW121" s="84"/>
      <c r="BX121" s="145">
        <v>1.3887104116711225E-2</v>
      </c>
      <c r="BY121" s="84"/>
      <c r="BZ121" s="145">
        <v>1.4435949240666183E-2</v>
      </c>
      <c r="CA121" s="85"/>
      <c r="CB121" s="203">
        <v>1.1111429768007604E-2</v>
      </c>
      <c r="CC121" s="204">
        <v>1.317637024045188E-2</v>
      </c>
      <c r="CD121" s="205">
        <v>1.1689258284666749E-2</v>
      </c>
      <c r="CE121" s="81"/>
      <c r="CF121" s="143">
        <v>0</v>
      </c>
      <c r="CG121" s="84"/>
      <c r="CH121" s="145">
        <v>0</v>
      </c>
      <c r="CI121" s="84"/>
      <c r="CJ121" s="145">
        <v>0</v>
      </c>
      <c r="CK121" s="85"/>
      <c r="CL121" s="145">
        <v>0</v>
      </c>
      <c r="CM121" s="84"/>
      <c r="CN121" s="145">
        <v>0</v>
      </c>
      <c r="CO121" s="84"/>
      <c r="CP121" s="145">
        <v>0</v>
      </c>
      <c r="CQ121" s="85"/>
      <c r="CR121" s="203">
        <v>0</v>
      </c>
      <c r="CS121" s="204">
        <v>0</v>
      </c>
      <c r="CT121" s="205">
        <v>0</v>
      </c>
      <c r="CU121" s="81"/>
      <c r="CV121" s="147">
        <v>2.1846405483088721E-2</v>
      </c>
      <c r="CW121" s="145"/>
      <c r="CX121" s="145">
        <v>2.3691285248907259E-2</v>
      </c>
      <c r="CY121" s="145"/>
      <c r="CZ121" s="145">
        <v>2.204411744306492E-2</v>
      </c>
      <c r="DA121" s="134"/>
      <c r="DB121" s="148">
        <v>1.4973715506862897E-2</v>
      </c>
      <c r="DC121" s="144"/>
      <c r="DD121" s="144">
        <v>1.1645838628857812E-2</v>
      </c>
      <c r="DE121" s="144"/>
      <c r="DF121" s="144">
        <v>1.3597877549964327E-2</v>
      </c>
      <c r="DG121" s="134"/>
      <c r="DH121" s="229"/>
      <c r="DI121" s="239" t="s">
        <v>112</v>
      </c>
      <c r="DJ121" s="263">
        <v>2.2044117443064924E-2</v>
      </c>
      <c r="DK121" s="251">
        <v>1.3597877549964327E-2</v>
      </c>
      <c r="DL121" s="264">
        <v>1.8113687588122984E-2</v>
      </c>
      <c r="DM121"/>
    </row>
    <row r="122" spans="1:117" s="100" customFormat="1" ht="16.149999999999999" thickBot="1">
      <c r="A122" s="89"/>
      <c r="B122" s="89"/>
      <c r="C122" s="82"/>
      <c r="D122" s="150"/>
      <c r="E122" s="151"/>
      <c r="F122" s="151"/>
      <c r="G122" s="151"/>
      <c r="H122" s="151"/>
      <c r="I122" s="152"/>
      <c r="J122" s="153"/>
      <c r="K122" s="151"/>
      <c r="L122" s="151"/>
      <c r="M122" s="151"/>
      <c r="N122" s="151"/>
      <c r="O122" s="152"/>
      <c r="P122" s="206"/>
      <c r="Q122" s="207"/>
      <c r="R122" s="208"/>
      <c r="S122" s="79"/>
      <c r="T122" s="150"/>
      <c r="U122" s="151"/>
      <c r="V122" s="151"/>
      <c r="W122" s="151"/>
      <c r="X122" s="151"/>
      <c r="Y122" s="152"/>
      <c r="Z122" s="153"/>
      <c r="AA122" s="151"/>
      <c r="AB122" s="151"/>
      <c r="AC122" s="151"/>
      <c r="AD122" s="151"/>
      <c r="AE122" s="152"/>
      <c r="AF122" s="206"/>
      <c r="AG122" s="207"/>
      <c r="AH122" s="208"/>
      <c r="AI122" s="81"/>
      <c r="AJ122" s="150"/>
      <c r="AK122" s="151"/>
      <c r="AL122" s="151"/>
      <c r="AM122" s="151"/>
      <c r="AN122" s="151"/>
      <c r="AO122" s="152"/>
      <c r="AP122" s="153"/>
      <c r="AQ122" s="151"/>
      <c r="AR122" s="151"/>
      <c r="AS122" s="151"/>
      <c r="AT122" s="151"/>
      <c r="AU122" s="152"/>
      <c r="AV122" s="206"/>
      <c r="AW122" s="207"/>
      <c r="AX122" s="208"/>
      <c r="AY122" s="81"/>
      <c r="AZ122" s="150"/>
      <c r="BA122" s="151"/>
      <c r="BB122" s="151"/>
      <c r="BC122" s="151"/>
      <c r="BD122" s="151"/>
      <c r="BE122" s="152"/>
      <c r="BF122" s="153"/>
      <c r="BG122" s="151"/>
      <c r="BH122" s="151"/>
      <c r="BI122" s="151"/>
      <c r="BJ122" s="151"/>
      <c r="BK122" s="152"/>
      <c r="BL122" s="206"/>
      <c r="BM122" s="207"/>
      <c r="BN122" s="208"/>
      <c r="BO122" s="81"/>
      <c r="BP122" s="150"/>
      <c r="BQ122" s="151"/>
      <c r="BR122" s="151"/>
      <c r="BS122" s="151"/>
      <c r="BT122" s="151"/>
      <c r="BU122" s="152"/>
      <c r="BV122" s="153"/>
      <c r="BW122" s="151"/>
      <c r="BX122" s="151"/>
      <c r="BY122" s="151"/>
      <c r="BZ122" s="151"/>
      <c r="CA122" s="152"/>
      <c r="CB122" s="206"/>
      <c r="CC122" s="207"/>
      <c r="CD122" s="208"/>
      <c r="CE122" s="81"/>
      <c r="CF122" s="150"/>
      <c r="CG122" s="151"/>
      <c r="CH122" s="151"/>
      <c r="CI122" s="151"/>
      <c r="CJ122" s="151"/>
      <c r="CK122" s="152"/>
      <c r="CL122" s="153"/>
      <c r="CM122" s="151"/>
      <c r="CN122" s="151"/>
      <c r="CO122" s="151"/>
      <c r="CP122" s="151"/>
      <c r="CQ122" s="152"/>
      <c r="CR122" s="206"/>
      <c r="CS122" s="207"/>
      <c r="CT122" s="208"/>
      <c r="CU122" s="81"/>
      <c r="CV122" s="154"/>
      <c r="CW122" s="155"/>
      <c r="CX122" s="155"/>
      <c r="CY122" s="155"/>
      <c r="CZ122" s="155"/>
      <c r="DA122" s="156"/>
      <c r="DB122" s="154"/>
      <c r="DC122" s="155"/>
      <c r="DD122" s="155"/>
      <c r="DE122" s="155"/>
      <c r="DF122" s="155"/>
      <c r="DG122" s="156"/>
      <c r="DH122" s="223"/>
      <c r="DI122" s="243"/>
      <c r="DJ122" s="154"/>
      <c r="DK122" s="155"/>
      <c r="DL122" s="156"/>
      <c r="DM122"/>
    </row>
    <row r="123" spans="1:117" ht="13.9" thickTop="1">
      <c r="AI123" s="60"/>
      <c r="DI123" s="244" t="s">
        <v>108</v>
      </c>
      <c r="DJ123" s="248">
        <v>23314724.940903664</v>
      </c>
      <c r="DK123" s="248">
        <v>-12889368.751361132</v>
      </c>
      <c r="DL123" s="249">
        <v>10425356.18954277</v>
      </c>
    </row>
    <row r="124" spans="1:117">
      <c r="AI124" s="60"/>
      <c r="DI124" s="220"/>
      <c r="DJ124" s="41"/>
      <c r="DK124" s="41"/>
      <c r="DL124" s="246"/>
    </row>
    <row r="125" spans="1:117" ht="15.75" customHeight="1">
      <c r="DI125" s="237" t="s">
        <v>113</v>
      </c>
      <c r="DJ125" s="252">
        <v>-7325819.116844546</v>
      </c>
      <c r="DK125" s="252">
        <v>8898154.4061619639</v>
      </c>
      <c r="DL125" s="253">
        <v>1572335.2893174179</v>
      </c>
    </row>
    <row r="126" spans="1:117" ht="15.75" customHeight="1"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J126" s="24"/>
      <c r="DI126" s="237" t="s">
        <v>114</v>
      </c>
      <c r="DJ126" s="252">
        <v>11712057.609011769</v>
      </c>
      <c r="DK126" s="252">
        <v>-21222252.427197695</v>
      </c>
      <c r="DL126" s="253">
        <v>-9510194.8181859255</v>
      </c>
    </row>
    <row r="127" spans="1:117" ht="15.75" customHeight="1">
      <c r="DI127" s="237" t="s">
        <v>115</v>
      </c>
      <c r="DJ127" s="252">
        <v>-689966.33475551009</v>
      </c>
      <c r="DK127" s="252">
        <v>247226.13896404952</v>
      </c>
      <c r="DL127" s="253">
        <v>-442740.19579146057</v>
      </c>
    </row>
    <row r="128" spans="1:117" ht="15" customHeight="1"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DI128" s="237" t="s">
        <v>116</v>
      </c>
      <c r="DJ128" s="252">
        <v>-4090660.7612458766</v>
      </c>
      <c r="DK128" s="252">
        <v>-796165.78234797716</v>
      </c>
      <c r="DL128" s="253">
        <v>-4886826.5435938537</v>
      </c>
    </row>
    <row r="129" spans="21:116" ht="15" customHeight="1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237" t="s">
        <v>117</v>
      </c>
      <c r="DJ129" s="252">
        <v>19804421.580000058</v>
      </c>
      <c r="DK129" s="252">
        <v>-6016075.7799999863</v>
      </c>
      <c r="DL129" s="253">
        <v>13788345.800000072</v>
      </c>
    </row>
    <row r="130" spans="21:116" ht="15" customHeight="1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237" t="s">
        <v>118</v>
      </c>
      <c r="DJ130" s="252">
        <v>3904691.9647381604</v>
      </c>
      <c r="DK130" s="252">
        <v>5999744.6930585206</v>
      </c>
      <c r="DL130" s="253">
        <v>9904436.6577966809</v>
      </c>
    </row>
    <row r="131" spans="21:116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245" t="s">
        <v>109</v>
      </c>
      <c r="DJ131" s="250">
        <v>1.6787796806795627E-2</v>
      </c>
      <c r="DK131" s="250">
        <v>-1.0663276510839899E-2</v>
      </c>
      <c r="DL131" s="265">
        <v>4.0135304488191255E-3</v>
      </c>
    </row>
    <row r="132" spans="21:116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220"/>
      <c r="DJ132" s="41"/>
      <c r="DK132" s="41"/>
      <c r="DL132" s="246"/>
    </row>
    <row r="133" spans="21:116" ht="16.5" customHeight="1">
      <c r="DI133" s="237" t="s">
        <v>113</v>
      </c>
      <c r="DJ133" s="259">
        <v>-3.6796284455425841E-2</v>
      </c>
      <c r="DK133" s="259">
        <v>4.5606203390717776E-2</v>
      </c>
      <c r="DL133" s="260">
        <v>3.9886770750688708E-3</v>
      </c>
    </row>
    <row r="134" spans="21:116" ht="16.5" customHeight="1">
      <c r="DI134" s="237" t="s">
        <v>114</v>
      </c>
      <c r="DJ134" s="259">
        <v>2.9103201287245608E-2</v>
      </c>
      <c r="DK134" s="259">
        <v>-6.4926887313412368E-2</v>
      </c>
      <c r="DL134" s="260">
        <v>-1.3040243752007116E-2</v>
      </c>
    </row>
    <row r="135" spans="21:116" ht="16.5" customHeight="1">
      <c r="DI135" s="237" t="s">
        <v>115</v>
      </c>
      <c r="DJ135" s="259">
        <v>-5.0076200266918908E-3</v>
      </c>
      <c r="DK135" s="259">
        <v>2.5046933394618177E-3</v>
      </c>
      <c r="DL135" s="260">
        <v>-1.8721430981317345E-3</v>
      </c>
    </row>
    <row r="136" spans="21:116" ht="16.5" customHeight="1">
      <c r="DI136" s="237" t="s">
        <v>116</v>
      </c>
      <c r="DJ136" s="259">
        <v>-1.6861621069637529E-2</v>
      </c>
      <c r="DK136" s="259">
        <v>-3.089220702575887E-3</v>
      </c>
      <c r="DL136" s="260">
        <v>-9.7672907778988995E-3</v>
      </c>
    </row>
    <row r="137" spans="21:116" ht="16.5" customHeight="1">
      <c r="DI137" s="237" t="s">
        <v>117</v>
      </c>
      <c r="DJ137" s="259">
        <v>0.13317069014992095</v>
      </c>
      <c r="DK137" s="259">
        <v>-5.6172945374476785E-2</v>
      </c>
      <c r="DL137" s="260">
        <v>5.3899942914406244E-2</v>
      </c>
    </row>
    <row r="138" spans="21:116" ht="16.5" customHeight="1">
      <c r="DI138" s="237" t="s">
        <v>118</v>
      </c>
      <c r="DJ138" s="259">
        <v>1.5124668591064249E-2</v>
      </c>
      <c r="DK138" s="259">
        <v>2.6873102801084871E-2</v>
      </c>
      <c r="DL138" s="260">
        <v>2.0572987652108521E-2</v>
      </c>
    </row>
    <row r="139" spans="21:116">
      <c r="DI139" s="245" t="s">
        <v>200</v>
      </c>
      <c r="DJ139" s="250">
        <v>0.8672342654378673</v>
      </c>
      <c r="DK139" s="250">
        <v>0.88660177423030162</v>
      </c>
      <c r="DL139" s="265">
        <v>0.87624687172623661</v>
      </c>
    </row>
    <row r="140" spans="21:116">
      <c r="DI140" s="220"/>
      <c r="DJ140" s="261"/>
      <c r="DK140" s="261"/>
      <c r="DL140" s="262"/>
    </row>
    <row r="141" spans="21:116" ht="15" customHeight="1">
      <c r="DI141" s="237" t="s">
        <v>113</v>
      </c>
      <c r="DJ141" s="278">
        <v>0.83605451748312232</v>
      </c>
      <c r="DK141" s="278">
        <v>0.8789319300500702</v>
      </c>
      <c r="DL141" s="279">
        <v>0.85727661487094942</v>
      </c>
    </row>
    <row r="142" spans="21:116" ht="15" customHeight="1">
      <c r="DI142" s="237" t="s">
        <v>114</v>
      </c>
      <c r="DJ142" s="278">
        <v>0.86799301352990366</v>
      </c>
      <c r="DK142" s="278">
        <v>0.87921215690528853</v>
      </c>
      <c r="DL142" s="279">
        <v>0.87302133328653009</v>
      </c>
    </row>
    <row r="143" spans="21:116" ht="15" customHeight="1">
      <c r="DI143" s="237" t="s">
        <v>115</v>
      </c>
      <c r="DJ143" s="278">
        <v>0.85851571667382498</v>
      </c>
      <c r="DK143" s="278">
        <v>0.8618932368900114</v>
      </c>
      <c r="DL143" s="279">
        <v>0.8599254204757607</v>
      </c>
    </row>
    <row r="144" spans="21:116" ht="15" customHeight="1">
      <c r="DI144" s="237" t="s">
        <v>116</v>
      </c>
      <c r="DJ144" s="278">
        <v>0.8945554746985519</v>
      </c>
      <c r="DK144" s="278">
        <v>0.89432177243276412</v>
      </c>
      <c r="DL144" s="279">
        <v>0.89443509182997127</v>
      </c>
    </row>
    <row r="145" spans="113:116" ht="15" customHeight="1">
      <c r="DI145" s="237" t="s">
        <v>117</v>
      </c>
      <c r="DJ145" s="278">
        <v>0.7802139218447105</v>
      </c>
      <c r="DK145" s="278">
        <v>0.87177825080117954</v>
      </c>
      <c r="DL145" s="279">
        <v>0.81854831188848109</v>
      </c>
    </row>
    <row r="146" spans="113:116" ht="15" customHeight="1">
      <c r="DI146" s="237" t="s">
        <v>118</v>
      </c>
      <c r="DJ146" s="278">
        <v>0.91920276736438122</v>
      </c>
      <c r="DK146" s="278">
        <v>0.91324610911612047</v>
      </c>
      <c r="DL146" s="279">
        <v>0.9164403758751013</v>
      </c>
    </row>
    <row r="147" spans="113:116">
      <c r="DI147" s="245" t="s">
        <v>111</v>
      </c>
      <c r="DJ147" s="250">
        <v>9.3933820312272237E-2</v>
      </c>
      <c r="DK147" s="250">
        <v>0.10639114067483091</v>
      </c>
      <c r="DL147" s="265">
        <v>9.973079322391927E-2</v>
      </c>
    </row>
    <row r="148" spans="113:116" ht="15" customHeight="1">
      <c r="DI148" s="220"/>
      <c r="DJ148" s="261"/>
      <c r="DK148" s="261"/>
      <c r="DL148" s="262"/>
    </row>
    <row r="149" spans="113:116" ht="15.75" customHeight="1">
      <c r="DI149" s="237" t="s">
        <v>113</v>
      </c>
      <c r="DJ149" s="259">
        <v>0.16446654348495302</v>
      </c>
      <c r="DK149" s="259">
        <v>4.6777964808515593E-2</v>
      </c>
      <c r="DL149" s="260">
        <v>0.10621679545720927</v>
      </c>
    </row>
    <row r="150" spans="113:116" ht="15.75" customHeight="1">
      <c r="DI150" s="237" t="s">
        <v>114</v>
      </c>
      <c r="DJ150" s="259">
        <v>7.3000620145389952E-2</v>
      </c>
      <c r="DK150" s="259">
        <v>0.15906660134673259</v>
      </c>
      <c r="DL150" s="260">
        <v>0.11157462345099513</v>
      </c>
    </row>
    <row r="151" spans="113:116" ht="15.75" customHeight="1">
      <c r="DI151" s="237" t="s">
        <v>115</v>
      </c>
      <c r="DJ151" s="259">
        <v>0.11674383615929403</v>
      </c>
      <c r="DK151" s="259">
        <v>0.12286048220475641</v>
      </c>
      <c r="DL151" s="260">
        <v>0.11929679176976216</v>
      </c>
    </row>
    <row r="152" spans="113:116" ht="15.75" customHeight="1">
      <c r="DI152" s="237" t="s">
        <v>116</v>
      </c>
      <c r="DJ152" s="259">
        <v>9.8334358111701617E-2</v>
      </c>
      <c r="DK152" s="259">
        <v>9.2281774255309479E-2</v>
      </c>
      <c r="DL152" s="260">
        <v>9.5216598835810642E-2</v>
      </c>
    </row>
    <row r="153" spans="113:116" ht="15.75" customHeight="1">
      <c r="DI153" s="237" t="s">
        <v>117</v>
      </c>
      <c r="DJ153" s="259">
        <v>7.6904203049128275E-2</v>
      </c>
      <c r="DK153" s="259">
        <v>0.16995874533263114</v>
      </c>
      <c r="DL153" s="260">
        <v>0.11586248691244591</v>
      </c>
    </row>
    <row r="154" spans="113:116" ht="15.75" customHeight="1">
      <c r="DI154" s="237" t="s">
        <v>118</v>
      </c>
      <c r="DJ154" s="259">
        <v>6.5672564044554571E-2</v>
      </c>
      <c r="DK154" s="259">
        <v>5.9880788082794623E-2</v>
      </c>
      <c r="DL154" s="260">
        <v>6.2986636472790153E-2</v>
      </c>
    </row>
    <row r="155" spans="113:116">
      <c r="DI155" s="245" t="s">
        <v>121</v>
      </c>
      <c r="DJ155" s="250">
        <v>2.2044117443064924E-2</v>
      </c>
      <c r="DK155" s="250">
        <v>1.3597877549964327E-2</v>
      </c>
      <c r="DL155" s="265">
        <v>1.8113687588122984E-2</v>
      </c>
    </row>
    <row r="156" spans="113:116">
      <c r="DI156" s="220"/>
      <c r="DJ156" s="261"/>
      <c r="DK156" s="261"/>
      <c r="DL156" s="262"/>
    </row>
    <row r="157" spans="113:116" ht="15.75" customHeight="1">
      <c r="DI157" s="237" t="s">
        <v>113</v>
      </c>
      <c r="DJ157" s="259">
        <v>3.6275223487350516E-2</v>
      </c>
      <c r="DK157" s="259">
        <v>3.4534891760279857E-3</v>
      </c>
      <c r="DL157" s="260">
        <v>2.0030165768331061E-2</v>
      </c>
    </row>
    <row r="158" spans="113:116" ht="15.75" customHeight="1">
      <c r="DI158" s="237" t="s">
        <v>114</v>
      </c>
      <c r="DJ158" s="259">
        <v>2.9903165037460981E-2</v>
      </c>
      <c r="DK158" s="259">
        <v>2.6648129061391256E-2</v>
      </c>
      <c r="DL158" s="260">
        <v>2.844428701448181E-2</v>
      </c>
    </row>
    <row r="159" spans="113:116" ht="15.75" customHeight="1">
      <c r="DI159" s="237" t="s">
        <v>115</v>
      </c>
      <c r="DJ159" s="259">
        <v>2.9748067193572883E-2</v>
      </c>
      <c r="DK159" s="259">
        <v>1.2741587565770233E-2</v>
      </c>
      <c r="DL159" s="260">
        <v>2.2649930852608902E-2</v>
      </c>
    </row>
    <row r="160" spans="113:116" ht="15.75" customHeight="1">
      <c r="DI160" s="237" t="s">
        <v>116</v>
      </c>
      <c r="DJ160" s="259">
        <v>2.3971788259383987E-2</v>
      </c>
      <c r="DK160" s="259">
        <v>1.6485674014502377E-2</v>
      </c>
      <c r="DL160" s="260">
        <v>2.0115600112116952E-2</v>
      </c>
    </row>
    <row r="161" spans="113:116" ht="15.75" customHeight="1">
      <c r="DI161" s="237" t="s">
        <v>117</v>
      </c>
      <c r="DJ161" s="259">
        <v>9.7111849562403017E-3</v>
      </c>
      <c r="DK161" s="259">
        <v>1.4435949240666183E-2</v>
      </c>
      <c r="DL161" s="260">
        <v>1.1689258284666749E-2</v>
      </c>
    </row>
    <row r="162" spans="113:116" ht="15.75" customHeight="1" thickBot="1">
      <c r="DI162" s="266" t="s">
        <v>118</v>
      </c>
      <c r="DJ162" s="267">
        <v>0</v>
      </c>
      <c r="DK162" s="267">
        <v>0</v>
      </c>
      <c r="DL162" s="268">
        <v>0</v>
      </c>
    </row>
  </sheetData>
  <mergeCells count="28"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  <mergeCell ref="CF2:CT2"/>
    <mergeCell ref="D2:R2"/>
    <mergeCell ref="T2:AH2"/>
    <mergeCell ref="AJ2:AX2"/>
    <mergeCell ref="AZ2:BN2"/>
    <mergeCell ref="BP2:CD2"/>
    <mergeCell ref="BV3:CA3"/>
    <mergeCell ref="CF3:CK3"/>
    <mergeCell ref="CL3:CQ3"/>
    <mergeCell ref="CR3:CT3"/>
    <mergeCell ref="CV3:DA3"/>
    <mergeCell ref="CB3:CD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Y134"/>
  <sheetViews>
    <sheetView topLeftCell="AF73" zoomScaleNormal="100" workbookViewId="0">
      <selection activeCell="AP112" sqref="AP112"/>
    </sheetView>
  </sheetViews>
  <sheetFormatPr defaultColWidth="9.140625" defaultRowHeight="13.15"/>
  <cols>
    <col min="1" max="1" width="3.28515625" style="4" customWidth="1"/>
    <col min="2" max="2" width="33.28515625" style="4" customWidth="1"/>
    <col min="3" max="3" width="0.5703125" style="6" customWidth="1"/>
    <col min="4" max="4" width="15.140625" style="4" customWidth="1"/>
    <col min="5" max="5" width="10.42578125" style="4" customWidth="1"/>
    <col min="6" max="6" width="14.85546875" style="4" bestFit="1" customWidth="1"/>
    <col min="7" max="7" width="10.42578125" style="4" customWidth="1"/>
    <col min="8" max="8" width="12.140625" style="4" bestFit="1" customWidth="1"/>
    <col min="9" max="9" width="10.42578125" style="4" customWidth="1"/>
    <col min="10" max="10" width="0.5703125" style="4" customWidth="1"/>
    <col min="11" max="11" width="15.28515625" style="6" customWidth="1"/>
    <col min="12" max="12" width="9.85546875" style="6" customWidth="1"/>
    <col min="13" max="13" width="16" style="6" bestFit="1" customWidth="1"/>
    <col min="14" max="14" width="9.85546875" style="6" customWidth="1"/>
    <col min="15" max="15" width="12.85546875" style="6" bestFit="1" customWidth="1"/>
    <col min="16" max="16" width="9.85546875" style="6" customWidth="1"/>
    <col min="17" max="17" width="0.5703125" style="6" customWidth="1"/>
    <col min="18" max="18" width="15.28515625" style="4" customWidth="1"/>
    <col min="19" max="19" width="9.85546875" style="4" customWidth="1"/>
    <col min="20" max="20" width="16" style="4" bestFit="1" customWidth="1"/>
    <col min="21" max="21" width="9.85546875" style="4" customWidth="1"/>
    <col min="22" max="22" width="12.140625" style="4" bestFit="1" customWidth="1"/>
    <col min="23" max="23" width="9.85546875" style="4" customWidth="1"/>
    <col min="24" max="24" width="0.5703125" style="4" customWidth="1"/>
    <col min="25" max="25" width="15.5703125" style="4" customWidth="1"/>
    <col min="26" max="26" width="10.85546875" style="4" customWidth="1"/>
    <col min="27" max="27" width="17.5703125" style="4" bestFit="1" customWidth="1"/>
    <col min="28" max="28" width="10.85546875" style="4" customWidth="1"/>
    <col min="29" max="29" width="12.140625" style="4" bestFit="1" customWidth="1"/>
    <col min="30" max="30" width="10.85546875" style="4" customWidth="1"/>
    <col min="31" max="31" width="0.5703125" style="4" customWidth="1"/>
    <col min="32" max="32" width="15.42578125" style="4" customWidth="1"/>
    <col min="33" max="33" width="10.140625" style="4" customWidth="1"/>
    <col min="34" max="34" width="14.85546875" style="4" bestFit="1" customWidth="1"/>
    <col min="35" max="35" width="10.140625" style="4" customWidth="1"/>
    <col min="36" max="36" width="12.140625" style="4" bestFit="1" customWidth="1"/>
    <col min="37" max="37" width="10.140625" style="4" customWidth="1"/>
    <col min="38" max="38" width="0.5703125" style="4" customWidth="1"/>
    <col min="39" max="39" width="15.28515625" style="4" customWidth="1"/>
    <col min="40" max="40" width="10.140625" style="4" customWidth="1"/>
    <col min="41" max="41" width="14.85546875" style="4" bestFit="1" customWidth="1"/>
    <col min="42" max="42" width="10.140625" style="4" customWidth="1"/>
    <col min="43" max="43" width="12.140625" style="4" bestFit="1" customWidth="1"/>
    <col min="44" max="44" width="10.140625" style="4" customWidth="1"/>
    <col min="45" max="45" width="0.7109375" style="4" customWidth="1"/>
    <col min="46" max="46" width="17.5703125" style="4" customWidth="1"/>
    <col min="47" max="47" width="8.28515625" style="4" bestFit="1" customWidth="1"/>
    <col min="48" max="48" width="17.5703125" style="4" customWidth="1"/>
    <col min="49" max="49" width="10.140625" style="4" customWidth="1"/>
    <col min="50" max="50" width="13.85546875" style="4" bestFit="1" customWidth="1"/>
    <col min="51" max="51" width="12.28515625" style="4" bestFit="1" customWidth="1"/>
    <col min="52" max="16384" width="9.140625" style="4"/>
  </cols>
  <sheetData>
    <row r="1" spans="1:51" ht="20.25" customHeight="1" thickBot="1">
      <c r="A1" s="11" t="s">
        <v>208</v>
      </c>
      <c r="C1" s="420" t="s">
        <v>209</v>
      </c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2"/>
    </row>
    <row r="2" spans="1:51" ht="15">
      <c r="A2" s="11" t="s">
        <v>131</v>
      </c>
      <c r="D2" s="1"/>
      <c r="E2" s="1"/>
      <c r="F2" s="1"/>
      <c r="G2" s="1"/>
      <c r="H2" s="1"/>
      <c r="I2" s="1"/>
      <c r="J2" s="1"/>
    </row>
    <row r="3" spans="1:51" ht="15">
      <c r="A3" s="12" t="s">
        <v>124</v>
      </c>
      <c r="E3" s="28"/>
      <c r="F3" s="28"/>
      <c r="G3" s="28"/>
      <c r="H3" s="28"/>
      <c r="I3" s="28"/>
      <c r="J3" s="28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51">
      <c r="B4" s="2"/>
      <c r="C4" s="3"/>
      <c r="D4" s="423">
        <v>1044</v>
      </c>
      <c r="E4" s="423"/>
      <c r="F4" s="423"/>
      <c r="G4" s="423"/>
      <c r="H4" s="209"/>
      <c r="I4" s="209"/>
      <c r="J4" s="5"/>
      <c r="K4" s="424">
        <v>1045</v>
      </c>
      <c r="L4" s="424"/>
      <c r="M4" s="424"/>
      <c r="N4" s="424"/>
      <c r="O4" s="210"/>
      <c r="P4" s="210"/>
      <c r="Q4" s="3"/>
      <c r="R4">
        <v>1046</v>
      </c>
      <c r="S4"/>
      <c r="T4"/>
      <c r="U4"/>
      <c r="V4"/>
      <c r="W4"/>
      <c r="X4"/>
      <c r="Y4" s="425">
        <v>1047</v>
      </c>
      <c r="Z4" s="425"/>
      <c r="AA4" s="425"/>
      <c r="AB4" s="425"/>
      <c r="AC4" s="211"/>
      <c r="AD4" s="211"/>
      <c r="AE4"/>
      <c r="AF4" s="424">
        <v>1048</v>
      </c>
      <c r="AG4" s="424"/>
      <c r="AH4" s="424"/>
      <c r="AI4" s="424"/>
      <c r="AJ4" s="210"/>
      <c r="AK4" s="210"/>
      <c r="AM4" s="424">
        <v>1049</v>
      </c>
      <c r="AN4" s="424"/>
      <c r="AO4" s="424"/>
      <c r="AP4" s="424"/>
      <c r="AQ4" s="210"/>
      <c r="AR4" s="210"/>
    </row>
    <row r="5" spans="1:51" ht="39.6">
      <c r="A5" s="48"/>
      <c r="B5" s="48"/>
      <c r="C5" s="13"/>
      <c r="D5" s="13" t="s">
        <v>210</v>
      </c>
      <c r="E5" s="13" t="s">
        <v>4</v>
      </c>
      <c r="F5" s="13" t="s">
        <v>155</v>
      </c>
      <c r="G5" s="13" t="s">
        <v>4</v>
      </c>
      <c r="H5" s="13" t="s">
        <v>156</v>
      </c>
      <c r="I5" s="13" t="s">
        <v>211</v>
      </c>
      <c r="J5" s="13"/>
      <c r="K5" s="13" t="s">
        <v>212</v>
      </c>
      <c r="L5" s="13" t="s">
        <v>4</v>
      </c>
      <c r="M5" s="13" t="s">
        <v>160</v>
      </c>
      <c r="N5" s="13" t="s">
        <v>4</v>
      </c>
      <c r="O5" s="13" t="s">
        <v>161</v>
      </c>
      <c r="P5" s="13" t="s">
        <v>213</v>
      </c>
      <c r="Q5" s="13"/>
      <c r="R5" s="13" t="s">
        <v>214</v>
      </c>
      <c r="S5" s="13" t="s">
        <v>4</v>
      </c>
      <c r="T5" s="13" t="s">
        <v>164</v>
      </c>
      <c r="U5" s="13" t="s">
        <v>4</v>
      </c>
      <c r="V5" s="13" t="s">
        <v>165</v>
      </c>
      <c r="W5" s="13" t="s">
        <v>215</v>
      </c>
      <c r="X5" s="13"/>
      <c r="Y5" s="13" t="s">
        <v>216</v>
      </c>
      <c r="Z5" s="13" t="s">
        <v>4</v>
      </c>
      <c r="AA5" s="13" t="s">
        <v>168</v>
      </c>
      <c r="AB5" s="13" t="s">
        <v>4</v>
      </c>
      <c r="AC5" s="13" t="s">
        <v>169</v>
      </c>
      <c r="AD5" s="13" t="s">
        <v>217</v>
      </c>
      <c r="AE5" s="13"/>
      <c r="AF5" s="13" t="s">
        <v>218</v>
      </c>
      <c r="AG5" s="13" t="s">
        <v>4</v>
      </c>
      <c r="AH5" s="13" t="s">
        <v>175</v>
      </c>
      <c r="AI5" s="13" t="s">
        <v>4</v>
      </c>
      <c r="AJ5" s="13" t="s">
        <v>173</v>
      </c>
      <c r="AK5" s="13" t="s">
        <v>219</v>
      </c>
      <c r="AL5" s="13"/>
      <c r="AM5" s="13" t="s">
        <v>220</v>
      </c>
      <c r="AN5" s="13" t="s">
        <v>4</v>
      </c>
      <c r="AO5" s="13" t="s">
        <v>221</v>
      </c>
      <c r="AP5" s="13" t="s">
        <v>4</v>
      </c>
      <c r="AQ5" s="13" t="s">
        <v>222</v>
      </c>
      <c r="AR5" s="13" t="s">
        <v>223</v>
      </c>
      <c r="AS5" s="13"/>
      <c r="AT5" s="20" t="s">
        <v>224</v>
      </c>
      <c r="AU5" s="20" t="s">
        <v>4</v>
      </c>
      <c r="AV5" s="20" t="s">
        <v>187</v>
      </c>
      <c r="AW5" s="20" t="s">
        <v>4</v>
      </c>
      <c r="AX5" s="212" t="s">
        <v>5</v>
      </c>
      <c r="AY5" s="212" t="s">
        <v>188</v>
      </c>
    </row>
    <row r="6" spans="1:51" ht="11.25" customHeight="1">
      <c r="A6" s="42" t="s">
        <v>7</v>
      </c>
      <c r="B6" s="41"/>
      <c r="C6" s="16"/>
      <c r="D6" s="8"/>
      <c r="E6" s="8"/>
      <c r="F6" s="8"/>
      <c r="G6" s="8"/>
      <c r="H6" s="8"/>
      <c r="I6" s="8"/>
      <c r="J6" s="16"/>
      <c r="K6" s="8"/>
      <c r="L6" s="8"/>
      <c r="M6" s="8"/>
      <c r="N6" s="8"/>
      <c r="O6" s="8"/>
      <c r="P6" s="8"/>
      <c r="Q6" s="16"/>
      <c r="R6" s="8"/>
      <c r="S6" s="8"/>
      <c r="T6" s="8"/>
      <c r="U6" s="8"/>
      <c r="V6" s="8"/>
      <c r="W6" s="8"/>
      <c r="X6" s="16"/>
      <c r="Y6" s="8"/>
      <c r="Z6" s="8"/>
      <c r="AA6" s="8"/>
      <c r="AB6" s="8"/>
      <c r="AC6" s="8"/>
      <c r="AD6" s="8"/>
      <c r="AE6" s="16"/>
      <c r="AF6" s="8"/>
      <c r="AG6" s="8"/>
      <c r="AH6" s="8"/>
      <c r="AI6" s="8"/>
      <c r="AJ6" s="8"/>
      <c r="AK6" s="8"/>
      <c r="AL6" s="16"/>
      <c r="AM6" s="8"/>
      <c r="AN6" s="8"/>
      <c r="AO6" s="8"/>
      <c r="AP6" s="8"/>
      <c r="AQ6" s="8"/>
      <c r="AR6" s="8"/>
      <c r="AS6" s="16"/>
      <c r="AT6" s="8"/>
      <c r="AU6" s="8"/>
      <c r="AV6" s="8"/>
      <c r="AW6" s="8"/>
      <c r="AX6" s="41"/>
      <c r="AY6" s="41"/>
    </row>
    <row r="7" spans="1:51" ht="13.15" customHeight="1">
      <c r="A7" s="41">
        <v>1</v>
      </c>
      <c r="B7" s="41" t="s">
        <v>8</v>
      </c>
      <c r="C7" s="14"/>
      <c r="D7" s="9"/>
      <c r="E7" s="9"/>
      <c r="F7" s="9"/>
      <c r="G7" s="9"/>
      <c r="H7" s="9"/>
      <c r="I7" s="9"/>
      <c r="J7" s="14"/>
      <c r="K7" s="9"/>
      <c r="L7" s="9"/>
      <c r="M7" s="9"/>
      <c r="N7" s="9"/>
      <c r="O7" s="9"/>
      <c r="P7" s="9"/>
      <c r="Q7" s="14"/>
      <c r="R7" s="9"/>
      <c r="S7" s="9"/>
      <c r="T7" s="9"/>
      <c r="U7" s="9"/>
      <c r="V7" s="9"/>
      <c r="W7" s="9"/>
      <c r="X7" s="14"/>
      <c r="Y7" s="9"/>
      <c r="Z7" s="9"/>
      <c r="AA7" s="9"/>
      <c r="AB7" s="9"/>
      <c r="AC7" s="9"/>
      <c r="AD7" s="9"/>
      <c r="AE7" s="14"/>
      <c r="AF7" s="9"/>
      <c r="AG7" s="9"/>
      <c r="AH7" s="9"/>
      <c r="AI7" s="9"/>
      <c r="AJ7" s="9"/>
      <c r="AK7" s="9"/>
      <c r="AL7" s="14"/>
      <c r="AM7" s="9"/>
      <c r="AN7" s="9"/>
      <c r="AO7" s="9"/>
      <c r="AP7" s="9"/>
      <c r="AQ7" s="9"/>
      <c r="AR7" s="9"/>
      <c r="AS7" s="14"/>
      <c r="AT7" s="9"/>
      <c r="AU7" s="9"/>
      <c r="AV7" s="9"/>
      <c r="AW7" s="9"/>
      <c r="AX7" s="41"/>
      <c r="AY7" s="41"/>
    </row>
    <row r="8" spans="1:51" ht="13.15" customHeight="1">
      <c r="A8" s="41"/>
      <c r="B8" s="41" t="s">
        <v>9</v>
      </c>
      <c r="C8" s="14"/>
      <c r="D8" s="9">
        <v>89836791.769999996</v>
      </c>
      <c r="E8" s="9"/>
      <c r="F8" s="9">
        <v>125481676.59000003</v>
      </c>
      <c r="G8" s="9"/>
      <c r="H8" s="9">
        <v>215318468.36000001</v>
      </c>
      <c r="I8" s="9"/>
      <c r="J8" s="14"/>
      <c r="K8" s="9">
        <v>249095389.19691676</v>
      </c>
      <c r="L8" s="9"/>
      <c r="M8" s="9">
        <v>146911401.05000007</v>
      </c>
      <c r="N8" s="9"/>
      <c r="O8" s="9">
        <v>396006790.24691683</v>
      </c>
      <c r="P8" s="9"/>
      <c r="Q8" s="14"/>
      <c r="R8" s="9">
        <v>39343641.600000024</v>
      </c>
      <c r="S8" s="9"/>
      <c r="T8" s="9">
        <v>68806371.920000017</v>
      </c>
      <c r="U8" s="9"/>
      <c r="V8" s="9">
        <v>108150013.52000004</v>
      </c>
      <c r="W8" s="9"/>
      <c r="X8" s="14"/>
      <c r="Y8" s="9">
        <v>159134864.90299922</v>
      </c>
      <c r="Z8" s="9"/>
      <c r="AA8" s="9">
        <v>111382764.85700072</v>
      </c>
      <c r="AB8" s="9"/>
      <c r="AC8" s="9">
        <v>270517629.75999993</v>
      </c>
      <c r="AD8" s="9"/>
      <c r="AE8" s="14"/>
      <c r="AF8" s="9">
        <v>176870246.69999996</v>
      </c>
      <c r="AG8" s="9"/>
      <c r="AH8" s="9">
        <v>187324771.14999995</v>
      </c>
      <c r="AI8" s="9"/>
      <c r="AJ8" s="9">
        <v>364195017.8499999</v>
      </c>
      <c r="AK8" s="9"/>
      <c r="AL8" s="14"/>
      <c r="AM8" s="9">
        <v>142123213.47523397</v>
      </c>
      <c r="AN8" s="9"/>
      <c r="AO8" s="9">
        <v>91914691.584765643</v>
      </c>
      <c r="AP8" s="9"/>
      <c r="AQ8" s="9">
        <v>234037905.05999961</v>
      </c>
      <c r="AR8" s="9"/>
      <c r="AS8" s="14"/>
      <c r="AT8" s="9">
        <v>856404147.64514995</v>
      </c>
      <c r="AU8" s="9"/>
      <c r="AV8" s="9">
        <v>731821677.15176642</v>
      </c>
      <c r="AW8" s="19"/>
      <c r="AX8" s="213">
        <v>1588225824.7969165</v>
      </c>
      <c r="AY8" s="41"/>
    </row>
    <row r="9" spans="1:51" ht="13.15" customHeight="1">
      <c r="A9" s="41"/>
      <c r="B9" s="41" t="s">
        <v>10</v>
      </c>
      <c r="C9" s="14"/>
      <c r="D9" s="9">
        <v>0</v>
      </c>
      <c r="E9" s="9"/>
      <c r="F9" s="9">
        <v>0</v>
      </c>
      <c r="G9" s="9"/>
      <c r="H9" s="9"/>
      <c r="I9" s="9"/>
      <c r="J9" s="14"/>
      <c r="K9" s="9">
        <v>0</v>
      </c>
      <c r="L9" s="9"/>
      <c r="M9" s="9">
        <v>0</v>
      </c>
      <c r="N9" s="9"/>
      <c r="O9" s="9"/>
      <c r="P9" s="9"/>
      <c r="Q9" s="14"/>
      <c r="R9" s="9">
        <v>0</v>
      </c>
      <c r="S9" s="9"/>
      <c r="T9" s="9">
        <v>0</v>
      </c>
      <c r="U9" s="9"/>
      <c r="V9" s="9">
        <v>0</v>
      </c>
      <c r="W9" s="9"/>
      <c r="X9" s="14"/>
      <c r="Y9" s="9">
        <v>0</v>
      </c>
      <c r="Z9" s="9"/>
      <c r="AA9" s="9">
        <v>0</v>
      </c>
      <c r="AB9" s="9"/>
      <c r="AC9" s="9"/>
      <c r="AD9" s="9"/>
      <c r="AE9" s="14"/>
      <c r="AF9" s="9">
        <v>0</v>
      </c>
      <c r="AG9" s="9"/>
      <c r="AH9" s="9">
        <v>0</v>
      </c>
      <c r="AI9" s="9"/>
      <c r="AJ9" s="9">
        <v>0</v>
      </c>
      <c r="AK9" s="9"/>
      <c r="AL9" s="14"/>
      <c r="AM9" s="9">
        <v>0</v>
      </c>
      <c r="AN9" s="9"/>
      <c r="AO9" s="9">
        <v>0</v>
      </c>
      <c r="AP9" s="9"/>
      <c r="AQ9" s="9"/>
      <c r="AR9" s="9"/>
      <c r="AS9" s="14"/>
      <c r="AT9" s="9"/>
      <c r="AU9" s="9"/>
      <c r="AV9" s="9">
        <v>0</v>
      </c>
      <c r="AW9" s="19"/>
      <c r="AX9" s="213">
        <v>0</v>
      </c>
      <c r="AY9" s="41"/>
    </row>
    <row r="10" spans="1:51" ht="13.15" customHeight="1">
      <c r="A10" s="41"/>
      <c r="B10" s="29" t="s">
        <v>11</v>
      </c>
      <c r="C10" s="15"/>
      <c r="D10" s="9">
        <v>89836791.769999996</v>
      </c>
      <c r="E10" s="31"/>
      <c r="F10" s="9">
        <v>125481676.59000003</v>
      </c>
      <c r="G10" s="31"/>
      <c r="H10" s="31">
        <v>215318468.36000001</v>
      </c>
      <c r="I10" s="31"/>
      <c r="J10" s="33"/>
      <c r="K10" s="323">
        <v>249095389.19691676</v>
      </c>
      <c r="L10" s="31"/>
      <c r="M10" s="9">
        <v>146911401.05000007</v>
      </c>
      <c r="N10" s="31"/>
      <c r="O10" s="31">
        <v>396006790.24691683</v>
      </c>
      <c r="P10" s="31"/>
      <c r="Q10" s="33"/>
      <c r="R10" s="9">
        <v>39343641.600000024</v>
      </c>
      <c r="S10" s="31"/>
      <c r="T10" s="9">
        <v>68806371.920000017</v>
      </c>
      <c r="U10" s="31"/>
      <c r="V10" s="31">
        <v>108150013.52000004</v>
      </c>
      <c r="W10" s="31"/>
      <c r="X10" s="33"/>
      <c r="Y10" s="9">
        <v>159134864.90299922</v>
      </c>
      <c r="Z10" s="31"/>
      <c r="AA10" s="9">
        <v>111382764.85700072</v>
      </c>
      <c r="AB10" s="31"/>
      <c r="AC10" s="31">
        <v>270517629.75999993</v>
      </c>
      <c r="AD10" s="31"/>
      <c r="AE10" s="33"/>
      <c r="AF10" s="323">
        <v>176870246.69999996</v>
      </c>
      <c r="AG10" s="31"/>
      <c r="AH10" s="323">
        <v>187324771.14999995</v>
      </c>
      <c r="AI10" s="31"/>
      <c r="AJ10" s="9">
        <v>364195017.8499999</v>
      </c>
      <c r="AK10" s="31"/>
      <c r="AL10" s="33"/>
      <c r="AM10" s="9">
        <v>142123213.47523397</v>
      </c>
      <c r="AN10" s="32"/>
      <c r="AO10" s="9">
        <v>91914691.584765643</v>
      </c>
      <c r="AP10" s="32"/>
      <c r="AQ10" s="55">
        <v>234037905.05999961</v>
      </c>
      <c r="AR10" s="32"/>
      <c r="AS10" s="33"/>
      <c r="AT10" s="31">
        <v>856404147.64514995</v>
      </c>
      <c r="AU10" s="31"/>
      <c r="AV10" s="9">
        <v>731821677.15176642</v>
      </c>
      <c r="AW10" s="32"/>
      <c r="AX10" s="213">
        <v>1588225824.7969165</v>
      </c>
      <c r="AY10" s="41"/>
    </row>
    <row r="11" spans="1:51">
      <c r="A11" s="41">
        <v>2</v>
      </c>
      <c r="B11" s="41" t="s">
        <v>12</v>
      </c>
      <c r="C11" s="14"/>
      <c r="D11" s="9">
        <v>-5869587.120000002</v>
      </c>
      <c r="E11" s="9"/>
      <c r="F11" s="9">
        <v>-5048558.040000001</v>
      </c>
      <c r="G11" s="9"/>
      <c r="H11" s="9">
        <v>-10918145.160000004</v>
      </c>
      <c r="I11" s="9"/>
      <c r="J11" s="14"/>
      <c r="K11" s="9">
        <v>-24062141.900000028</v>
      </c>
      <c r="L11" s="9"/>
      <c r="M11" s="9">
        <v>-29627140.289999984</v>
      </c>
      <c r="N11" s="9"/>
      <c r="O11" s="31">
        <v>-53689282.190000013</v>
      </c>
      <c r="P11" s="9"/>
      <c r="Q11" s="14"/>
      <c r="R11" s="9">
        <v>0</v>
      </c>
      <c r="S11" s="9"/>
      <c r="T11" s="9">
        <v>0</v>
      </c>
      <c r="U11" s="9"/>
      <c r="V11" s="9">
        <v>0</v>
      </c>
      <c r="W11" s="9"/>
      <c r="X11" s="14"/>
      <c r="Y11" s="9">
        <v>0</v>
      </c>
      <c r="Z11" s="9"/>
      <c r="AA11" s="9">
        <v>0</v>
      </c>
      <c r="AB11" s="9"/>
      <c r="AC11" s="9">
        <v>0</v>
      </c>
      <c r="AD11" s="9"/>
      <c r="AE11" s="14"/>
      <c r="AF11" s="9">
        <v>1499356.9199999969</v>
      </c>
      <c r="AG11" s="9"/>
      <c r="AH11" s="9">
        <v>-12308423.149999984</v>
      </c>
      <c r="AI11" s="9"/>
      <c r="AJ11" s="9">
        <v>-10809066.229999987</v>
      </c>
      <c r="AK11" s="9"/>
      <c r="AL11" s="14"/>
      <c r="AM11" s="9">
        <v>0</v>
      </c>
      <c r="AN11" s="19"/>
      <c r="AO11" s="9">
        <v>0</v>
      </c>
      <c r="AP11" s="19"/>
      <c r="AQ11" s="9">
        <v>0</v>
      </c>
      <c r="AR11" s="19"/>
      <c r="AS11" s="14"/>
      <c r="AT11" s="9">
        <v>-28432372.100000031</v>
      </c>
      <c r="AU11" s="9"/>
      <c r="AV11" s="9">
        <v>-46984121.479999967</v>
      </c>
      <c r="AW11" s="19"/>
      <c r="AX11" s="213">
        <v>-75416493.579999998</v>
      </c>
      <c r="AY11" s="41"/>
    </row>
    <row r="12" spans="1:51">
      <c r="A12" s="41">
        <v>3</v>
      </c>
      <c r="B12" s="41" t="s">
        <v>13</v>
      </c>
      <c r="C12" s="14"/>
      <c r="D12" s="9">
        <v>0</v>
      </c>
      <c r="E12" s="9"/>
      <c r="F12" s="9">
        <v>0</v>
      </c>
      <c r="G12" s="9"/>
      <c r="H12" s="9">
        <v>0</v>
      </c>
      <c r="I12" s="9"/>
      <c r="J12" s="14"/>
      <c r="K12" s="9">
        <v>0</v>
      </c>
      <c r="L12" s="9"/>
      <c r="M12" s="9">
        <v>0</v>
      </c>
      <c r="N12" s="9"/>
      <c r="O12" s="31">
        <v>0</v>
      </c>
      <c r="P12" s="9"/>
      <c r="Q12" s="14"/>
      <c r="R12" s="9">
        <v>0</v>
      </c>
      <c r="S12" s="9"/>
      <c r="T12" s="9">
        <v>0</v>
      </c>
      <c r="U12" s="9"/>
      <c r="V12" s="9">
        <v>0</v>
      </c>
      <c r="W12" s="9"/>
      <c r="X12" s="14"/>
      <c r="Y12" s="9">
        <v>0</v>
      </c>
      <c r="Z12" s="9"/>
      <c r="AA12" s="9">
        <v>0</v>
      </c>
      <c r="AB12" s="9"/>
      <c r="AC12" s="9">
        <v>0</v>
      </c>
      <c r="AD12" s="9"/>
      <c r="AE12" s="14"/>
      <c r="AF12" s="9">
        <v>0</v>
      </c>
      <c r="AG12" s="9"/>
      <c r="AH12" s="9">
        <v>0</v>
      </c>
      <c r="AI12" s="9"/>
      <c r="AJ12" s="9">
        <v>0</v>
      </c>
      <c r="AK12" s="9"/>
      <c r="AL12" s="14"/>
      <c r="AM12" s="9">
        <v>0</v>
      </c>
      <c r="AN12" s="19"/>
      <c r="AO12" s="9">
        <v>0</v>
      </c>
      <c r="AP12" s="19"/>
      <c r="AQ12" s="9">
        <v>0</v>
      </c>
      <c r="AR12" s="19"/>
      <c r="AS12" s="14"/>
      <c r="AT12" s="9">
        <v>0</v>
      </c>
      <c r="AU12" s="9"/>
      <c r="AV12" s="9">
        <v>0</v>
      </c>
      <c r="AW12" s="19"/>
      <c r="AX12" s="213">
        <v>0</v>
      </c>
      <c r="AY12" s="41"/>
    </row>
    <row r="13" spans="1:51">
      <c r="A13" s="41">
        <v>4</v>
      </c>
      <c r="B13" s="41" t="s">
        <v>14</v>
      </c>
      <c r="C13" s="14"/>
      <c r="D13" s="9">
        <v>0</v>
      </c>
      <c r="E13" s="9"/>
      <c r="F13" s="9">
        <v>0</v>
      </c>
      <c r="G13" s="9"/>
      <c r="H13" s="9">
        <v>0</v>
      </c>
      <c r="I13" s="9"/>
      <c r="J13" s="14"/>
      <c r="K13" s="9">
        <v>0</v>
      </c>
      <c r="L13" s="9"/>
      <c r="M13" s="9">
        <v>0</v>
      </c>
      <c r="N13" s="9"/>
      <c r="O13" s="31">
        <v>0</v>
      </c>
      <c r="P13" s="9"/>
      <c r="Q13" s="14"/>
      <c r="R13" s="9">
        <v>0</v>
      </c>
      <c r="S13" s="9"/>
      <c r="T13" s="9">
        <v>0</v>
      </c>
      <c r="U13" s="9"/>
      <c r="V13" s="9">
        <v>0</v>
      </c>
      <c r="W13" s="9"/>
      <c r="X13" s="14"/>
      <c r="Y13" s="9">
        <v>0</v>
      </c>
      <c r="Z13" s="9"/>
      <c r="AA13" s="9">
        <v>0</v>
      </c>
      <c r="AB13" s="9"/>
      <c r="AC13" s="9">
        <v>0</v>
      </c>
      <c r="AD13" s="9"/>
      <c r="AE13" s="14"/>
      <c r="AF13" s="9">
        <v>0</v>
      </c>
      <c r="AG13" s="9"/>
      <c r="AH13" s="9">
        <v>0</v>
      </c>
      <c r="AI13" s="9"/>
      <c r="AJ13" s="9">
        <v>0</v>
      </c>
      <c r="AK13" s="9"/>
      <c r="AL13" s="14"/>
      <c r="AM13" s="9">
        <v>0</v>
      </c>
      <c r="AN13" s="19"/>
      <c r="AO13" s="9">
        <v>0</v>
      </c>
      <c r="AP13" s="19"/>
      <c r="AQ13" s="9">
        <v>0</v>
      </c>
      <c r="AR13" s="19"/>
      <c r="AS13" s="14"/>
      <c r="AT13" s="9">
        <v>0</v>
      </c>
      <c r="AU13" s="9"/>
      <c r="AV13" s="9">
        <v>0</v>
      </c>
      <c r="AW13" s="19"/>
      <c r="AX13" s="213">
        <v>0</v>
      </c>
      <c r="AY13" s="41"/>
    </row>
    <row r="14" spans="1:51">
      <c r="A14" s="41">
        <v>5</v>
      </c>
      <c r="B14" s="41" t="s">
        <v>15</v>
      </c>
      <c r="C14" s="14"/>
      <c r="D14" s="9">
        <v>0</v>
      </c>
      <c r="E14" s="9"/>
      <c r="F14" s="9">
        <v>0</v>
      </c>
      <c r="G14" s="9"/>
      <c r="H14" s="9">
        <v>0</v>
      </c>
      <c r="I14" s="9"/>
      <c r="J14" s="14"/>
      <c r="K14" s="9">
        <v>0</v>
      </c>
      <c r="L14" s="9"/>
      <c r="M14" s="9">
        <v>0</v>
      </c>
      <c r="N14" s="9"/>
      <c r="O14" s="31">
        <v>0</v>
      </c>
      <c r="P14" s="9"/>
      <c r="Q14" s="14"/>
      <c r="R14" s="9">
        <v>307053.9092619872</v>
      </c>
      <c r="S14" s="9"/>
      <c r="T14" s="9">
        <v>-2874413.4292619876</v>
      </c>
      <c r="U14" s="9"/>
      <c r="V14" s="9">
        <v>-2567359.5200000005</v>
      </c>
      <c r="W14" s="9"/>
      <c r="X14" s="14"/>
      <c r="Y14" s="9">
        <v>0</v>
      </c>
      <c r="Z14" s="9"/>
      <c r="AA14" s="9">
        <v>0</v>
      </c>
      <c r="AB14" s="9"/>
      <c r="AC14" s="9">
        <v>0</v>
      </c>
      <c r="AD14" s="9"/>
      <c r="AE14" s="14"/>
      <c r="AF14" s="9">
        <v>0</v>
      </c>
      <c r="AG14" s="9"/>
      <c r="AH14" s="9">
        <v>0</v>
      </c>
      <c r="AI14" s="9"/>
      <c r="AJ14" s="9">
        <v>0</v>
      </c>
      <c r="AK14" s="9"/>
      <c r="AL14" s="14"/>
      <c r="AM14" s="9">
        <v>0</v>
      </c>
      <c r="AN14" s="19"/>
      <c r="AO14" s="9">
        <v>0</v>
      </c>
      <c r="AP14" s="19"/>
      <c r="AQ14" s="9">
        <v>0</v>
      </c>
      <c r="AR14" s="19"/>
      <c r="AS14" s="14"/>
      <c r="AT14" s="9">
        <v>307053.9092619872</v>
      </c>
      <c r="AU14" s="9"/>
      <c r="AV14" s="9">
        <v>-2874413.4292619876</v>
      </c>
      <c r="AW14" s="19"/>
      <c r="AX14" s="213">
        <v>-2567359.5200000005</v>
      </c>
      <c r="AY14" s="41"/>
    </row>
    <row r="15" spans="1:51">
      <c r="A15" s="41">
        <v>6</v>
      </c>
      <c r="B15" s="41" t="s">
        <v>16</v>
      </c>
      <c r="C15" s="14"/>
      <c r="D15" s="9">
        <v>0</v>
      </c>
      <c r="E15" s="9"/>
      <c r="F15" s="9">
        <v>0</v>
      </c>
      <c r="G15" s="9"/>
      <c r="H15" s="9">
        <v>0</v>
      </c>
      <c r="I15" s="9"/>
      <c r="J15" s="14"/>
      <c r="K15" s="9">
        <v>0</v>
      </c>
      <c r="L15" s="9"/>
      <c r="M15" s="9">
        <v>0</v>
      </c>
      <c r="N15" s="9"/>
      <c r="O15" s="31">
        <v>0</v>
      </c>
      <c r="P15" s="9"/>
      <c r="Q15" s="14"/>
      <c r="R15" s="9">
        <v>0</v>
      </c>
      <c r="S15" s="9"/>
      <c r="T15" s="9">
        <v>0</v>
      </c>
      <c r="U15" s="9"/>
      <c r="V15" s="9">
        <v>0</v>
      </c>
      <c r="W15" s="9"/>
      <c r="X15" s="14"/>
      <c r="Y15" s="9">
        <v>0</v>
      </c>
      <c r="Z15" s="9"/>
      <c r="AA15" s="9">
        <v>0</v>
      </c>
      <c r="AB15" s="9"/>
      <c r="AC15" s="9">
        <v>0</v>
      </c>
      <c r="AD15" s="9"/>
      <c r="AE15" s="14"/>
      <c r="AF15" s="9">
        <v>0</v>
      </c>
      <c r="AG15" s="9"/>
      <c r="AH15" s="9">
        <v>0</v>
      </c>
      <c r="AI15" s="9"/>
      <c r="AJ15" s="9">
        <v>0</v>
      </c>
      <c r="AK15" s="9"/>
      <c r="AL15" s="14"/>
      <c r="AM15" s="9">
        <v>0</v>
      </c>
      <c r="AN15" s="19"/>
      <c r="AO15" s="9">
        <v>0</v>
      </c>
      <c r="AP15" s="19"/>
      <c r="AQ15" s="9">
        <v>0</v>
      </c>
      <c r="AR15" s="19"/>
      <c r="AS15" s="14"/>
      <c r="AT15" s="9">
        <v>0</v>
      </c>
      <c r="AU15" s="9"/>
      <c r="AV15" s="9">
        <v>0</v>
      </c>
      <c r="AW15" s="19"/>
      <c r="AX15" s="213">
        <v>0</v>
      </c>
      <c r="AY15" s="41"/>
    </row>
    <row r="16" spans="1:51">
      <c r="A16" s="41">
        <v>7</v>
      </c>
      <c r="B16" s="41" t="s">
        <v>17</v>
      </c>
      <c r="C16" s="15"/>
      <c r="D16" s="31">
        <v>83967204.649999991</v>
      </c>
      <c r="E16" s="32">
        <v>319.25237118458472</v>
      </c>
      <c r="F16" s="31">
        <v>120433118.55000003</v>
      </c>
      <c r="G16" s="32">
        <v>560.49033396782272</v>
      </c>
      <c r="H16" s="31">
        <v>204400323.20000002</v>
      </c>
      <c r="I16" s="32">
        <v>427.72043198858302</v>
      </c>
      <c r="J16" s="33"/>
      <c r="K16" s="31">
        <v>225033247.29691672</v>
      </c>
      <c r="L16" s="32">
        <v>259.22587502857942</v>
      </c>
      <c r="M16" s="31">
        <v>117284260.76000008</v>
      </c>
      <c r="N16" s="32">
        <v>422.41917226426199</v>
      </c>
      <c r="O16" s="31">
        <v>342317508.05691683</v>
      </c>
      <c r="P16" s="32">
        <v>298.772554000414</v>
      </c>
      <c r="Q16" s="33"/>
      <c r="R16" s="9">
        <v>39650695.50926201</v>
      </c>
      <c r="S16" s="32">
        <v>330.52437425924671</v>
      </c>
      <c r="T16" s="9">
        <v>65931958.490738027</v>
      </c>
      <c r="U16" s="32">
        <v>598.29363421722348</v>
      </c>
      <c r="V16" s="31">
        <v>105582654.00000003</v>
      </c>
      <c r="W16" s="32">
        <v>380.27384935656181</v>
      </c>
      <c r="X16" s="33"/>
      <c r="Y16" s="323">
        <v>159134864.90299922</v>
      </c>
      <c r="Z16" s="32">
        <v>299.16954911246239</v>
      </c>
      <c r="AA16" s="323">
        <v>111382764.85700072</v>
      </c>
      <c r="AB16" s="32">
        <v>535.09017163487522</v>
      </c>
      <c r="AC16" s="31">
        <v>270517629.75999993</v>
      </c>
      <c r="AD16" s="32">
        <v>365.52534224049043</v>
      </c>
      <c r="AE16" s="33"/>
      <c r="AF16" s="323">
        <v>178369603.61999997</v>
      </c>
      <c r="AG16" s="32">
        <v>267.97472378425556</v>
      </c>
      <c r="AH16" s="323">
        <v>175016347.99999994</v>
      </c>
      <c r="AI16" s="32">
        <v>503.56156831829009</v>
      </c>
      <c r="AJ16" s="31">
        <v>353385951.61999989</v>
      </c>
      <c r="AK16" s="32">
        <v>348.78960224165928</v>
      </c>
      <c r="AL16" s="33"/>
      <c r="AM16" s="9">
        <v>142123213.47523397</v>
      </c>
      <c r="AN16" s="32">
        <v>261.00833304298493</v>
      </c>
      <c r="AO16" s="9">
        <v>91914691.584765643</v>
      </c>
      <c r="AP16" s="32">
        <v>430.03841928718441</v>
      </c>
      <c r="AQ16" s="31">
        <v>234037905.05999961</v>
      </c>
      <c r="AR16" s="32">
        <v>308.65451731086711</v>
      </c>
      <c r="AS16" s="33"/>
      <c r="AT16" s="31">
        <v>828278829.45441186</v>
      </c>
      <c r="AU16" s="32">
        <v>276.7265394326198</v>
      </c>
      <c r="AV16" s="31">
        <v>681963142.24250436</v>
      </c>
      <c r="AW16" s="32">
        <v>496.99610270047032</v>
      </c>
      <c r="AX16" s="324">
        <v>1510241971.6969161</v>
      </c>
      <c r="AY16" s="214">
        <v>345.96512691624361</v>
      </c>
    </row>
    <row r="17" spans="1:51">
      <c r="A17" s="41"/>
      <c r="B17" s="41"/>
      <c r="C17" s="14"/>
      <c r="D17" s="9"/>
      <c r="E17" s="19"/>
      <c r="F17" s="19"/>
      <c r="G17" s="19"/>
      <c r="H17" s="19"/>
      <c r="I17" s="19"/>
      <c r="J17" s="14"/>
      <c r="K17" s="9"/>
      <c r="L17" s="9"/>
      <c r="M17" s="9"/>
      <c r="N17" s="9"/>
      <c r="O17" s="9"/>
      <c r="P17" s="9"/>
      <c r="Q17" s="14"/>
      <c r="R17" s="9"/>
      <c r="S17" s="9"/>
      <c r="T17" s="9"/>
      <c r="U17" s="9"/>
      <c r="V17" s="9"/>
      <c r="W17" s="9"/>
      <c r="X17" s="14"/>
      <c r="Y17" s="9"/>
      <c r="Z17" s="9"/>
      <c r="AA17" s="9"/>
      <c r="AB17" s="19"/>
      <c r="AC17" s="19"/>
      <c r="AD17" s="19"/>
      <c r="AE17" s="14"/>
      <c r="AF17" s="9"/>
      <c r="AG17" s="9"/>
      <c r="AH17" s="9"/>
      <c r="AI17" s="9"/>
      <c r="AJ17" s="9"/>
      <c r="AK17" s="19"/>
      <c r="AL17" s="14"/>
      <c r="AM17" s="9"/>
      <c r="AN17" s="19"/>
      <c r="AO17" s="9"/>
      <c r="AP17" s="19"/>
      <c r="AQ17" s="19"/>
      <c r="AR17" s="19"/>
      <c r="AS17" s="14"/>
      <c r="AT17" s="9"/>
      <c r="AU17" s="19"/>
      <c r="AV17" s="9"/>
      <c r="AW17" s="19"/>
      <c r="AX17" s="213"/>
      <c r="AY17" s="214"/>
    </row>
    <row r="18" spans="1:51">
      <c r="A18" s="42" t="s">
        <v>18</v>
      </c>
      <c r="B18" s="41"/>
      <c r="C18" s="14"/>
      <c r="D18" s="9"/>
      <c r="E18" s="19"/>
      <c r="F18" s="19"/>
      <c r="G18" s="19"/>
      <c r="H18" s="19"/>
      <c r="I18" s="19"/>
      <c r="J18" s="14"/>
      <c r="K18" s="9"/>
      <c r="L18" s="9"/>
      <c r="M18" s="9"/>
      <c r="N18" s="9"/>
      <c r="O18" s="9"/>
      <c r="P18" s="9"/>
      <c r="Q18" s="14"/>
      <c r="R18" s="9"/>
      <c r="S18" s="9"/>
      <c r="T18" s="9"/>
      <c r="U18" s="9"/>
      <c r="V18" s="9"/>
      <c r="W18" s="9"/>
      <c r="X18" s="14"/>
      <c r="Y18" s="9"/>
      <c r="Z18" s="9"/>
      <c r="AA18" s="9"/>
      <c r="AB18" s="19"/>
      <c r="AC18" s="19"/>
      <c r="AD18" s="19"/>
      <c r="AE18" s="14"/>
      <c r="AF18" s="9"/>
      <c r="AG18" s="9"/>
      <c r="AH18" s="9"/>
      <c r="AI18" s="9"/>
      <c r="AJ18" s="9"/>
      <c r="AK18" s="19"/>
      <c r="AL18" s="14"/>
      <c r="AM18" s="9"/>
      <c r="AN18" s="19"/>
      <c r="AO18" s="9"/>
      <c r="AP18" s="19"/>
      <c r="AQ18" s="19"/>
      <c r="AR18" s="19"/>
      <c r="AS18" s="14"/>
      <c r="AT18" s="9"/>
      <c r="AU18" s="19"/>
      <c r="AV18" s="9"/>
      <c r="AW18" s="19"/>
      <c r="AX18" s="213"/>
      <c r="AY18" s="214"/>
    </row>
    <row r="19" spans="1:51">
      <c r="A19" s="42"/>
      <c r="B19" s="18" t="s">
        <v>19</v>
      </c>
      <c r="C19" s="14"/>
      <c r="D19" s="9"/>
      <c r="E19" s="19"/>
      <c r="F19" s="19"/>
      <c r="G19" s="19"/>
      <c r="H19" s="19"/>
      <c r="I19" s="19"/>
      <c r="J19" s="14"/>
      <c r="K19" s="9"/>
      <c r="L19" s="9"/>
      <c r="M19" s="9"/>
      <c r="N19" s="9"/>
      <c r="O19" s="9"/>
      <c r="P19" s="9"/>
      <c r="Q19" s="14"/>
      <c r="R19" s="9"/>
      <c r="S19" s="9"/>
      <c r="T19" s="9"/>
      <c r="U19" s="9"/>
      <c r="V19" s="9"/>
      <c r="W19" s="9"/>
      <c r="X19" s="14"/>
      <c r="Y19" s="9"/>
      <c r="Z19" s="9"/>
      <c r="AA19" s="9"/>
      <c r="AB19" s="19"/>
      <c r="AC19" s="19"/>
      <c r="AD19" s="19"/>
      <c r="AE19" s="14"/>
      <c r="AF19" s="9"/>
      <c r="AG19" s="9"/>
      <c r="AH19" s="9"/>
      <c r="AI19" s="9"/>
      <c r="AJ19" s="9"/>
      <c r="AK19" s="19"/>
      <c r="AL19" s="14"/>
      <c r="AM19" s="9"/>
      <c r="AN19" s="19"/>
      <c r="AO19" s="9"/>
      <c r="AP19" s="19"/>
      <c r="AQ19" s="19"/>
      <c r="AR19" s="19"/>
      <c r="AS19" s="14"/>
      <c r="AT19" s="9"/>
      <c r="AU19" s="19"/>
      <c r="AV19" s="9"/>
      <c r="AW19" s="19"/>
      <c r="AX19" s="213"/>
      <c r="AY19" s="214"/>
    </row>
    <row r="20" spans="1:51">
      <c r="A20" s="41">
        <v>8</v>
      </c>
      <c r="B20" s="41" t="s">
        <v>20</v>
      </c>
      <c r="C20" s="14"/>
      <c r="D20" s="9">
        <v>0</v>
      </c>
      <c r="E20" s="19">
        <v>0</v>
      </c>
      <c r="F20" s="9">
        <v>0</v>
      </c>
      <c r="G20" s="19">
        <v>0</v>
      </c>
      <c r="H20" s="9">
        <v>0</v>
      </c>
      <c r="I20" s="19">
        <v>0</v>
      </c>
      <c r="J20" s="14"/>
      <c r="K20" s="9">
        <v>0</v>
      </c>
      <c r="L20" s="19">
        <v>0</v>
      </c>
      <c r="M20" s="9">
        <v>0</v>
      </c>
      <c r="N20" s="19">
        <v>0</v>
      </c>
      <c r="O20" s="9">
        <v>0</v>
      </c>
      <c r="P20" s="19">
        <v>0</v>
      </c>
      <c r="Q20" s="14"/>
      <c r="R20" s="9">
        <v>0</v>
      </c>
      <c r="S20" s="19">
        <v>0</v>
      </c>
      <c r="T20" s="9">
        <v>0</v>
      </c>
      <c r="U20" s="19">
        <v>0</v>
      </c>
      <c r="V20" s="9">
        <v>0</v>
      </c>
      <c r="W20" s="19">
        <v>0</v>
      </c>
      <c r="X20" s="14"/>
      <c r="Y20" s="9">
        <v>0</v>
      </c>
      <c r="Z20" s="19">
        <v>0</v>
      </c>
      <c r="AA20" s="9">
        <v>0</v>
      </c>
      <c r="AB20" s="19">
        <v>0</v>
      </c>
      <c r="AC20" s="9">
        <v>0</v>
      </c>
      <c r="AD20" s="19">
        <v>0</v>
      </c>
      <c r="AE20" s="14"/>
      <c r="AF20" s="9">
        <v>0</v>
      </c>
      <c r="AG20" s="19">
        <v>0</v>
      </c>
      <c r="AH20" s="9">
        <v>0</v>
      </c>
      <c r="AI20" s="19">
        <v>0</v>
      </c>
      <c r="AJ20" s="9">
        <v>0</v>
      </c>
      <c r="AK20" s="19">
        <v>0</v>
      </c>
      <c r="AL20" s="14"/>
      <c r="AM20" s="9">
        <v>0</v>
      </c>
      <c r="AN20" s="19">
        <v>0</v>
      </c>
      <c r="AO20" s="9">
        <v>0</v>
      </c>
      <c r="AP20" s="19">
        <v>0</v>
      </c>
      <c r="AQ20" s="9">
        <v>0</v>
      </c>
      <c r="AR20" s="19">
        <v>0</v>
      </c>
      <c r="AS20" s="14"/>
      <c r="AT20" s="9">
        <v>0</v>
      </c>
      <c r="AU20" s="19">
        <v>0</v>
      </c>
      <c r="AV20" s="9">
        <v>0</v>
      </c>
      <c r="AW20" s="19">
        <v>0</v>
      </c>
      <c r="AX20" s="213">
        <v>0</v>
      </c>
      <c r="AY20" s="215">
        <v>0</v>
      </c>
    </row>
    <row r="21" spans="1:51">
      <c r="A21" s="41">
        <v>9</v>
      </c>
      <c r="B21" s="41" t="s">
        <v>21</v>
      </c>
      <c r="C21" s="14"/>
      <c r="D21" s="9">
        <v>1355331.68</v>
      </c>
      <c r="E21" s="19">
        <v>5.1531172722157166</v>
      </c>
      <c r="F21" s="9">
        <v>4663283.18</v>
      </c>
      <c r="G21" s="19">
        <v>21.702710835803806</v>
      </c>
      <c r="H21" s="9">
        <v>6018614.8599999994</v>
      </c>
      <c r="I21" s="19">
        <v>12.594327188872589</v>
      </c>
      <c r="J21" s="14"/>
      <c r="K21" s="9">
        <v>1729431.5833431254</v>
      </c>
      <c r="L21" s="19">
        <v>1.9922096884762228</v>
      </c>
      <c r="M21" s="9">
        <v>4019691.0409704912</v>
      </c>
      <c r="N21" s="19">
        <v>14.477599562651013</v>
      </c>
      <c r="O21" s="9">
        <v>5749122.6243136171</v>
      </c>
      <c r="P21" s="19">
        <v>5.0177978318367087</v>
      </c>
      <c r="Q21" s="14"/>
      <c r="R21" s="9">
        <v>952041.07880395988</v>
      </c>
      <c r="S21" s="19">
        <v>7.9361226278432504</v>
      </c>
      <c r="T21" s="9">
        <v>2994655.4771144902</v>
      </c>
      <c r="U21" s="19">
        <v>27.174732097227679</v>
      </c>
      <c r="V21" s="9">
        <v>3946696.55591845</v>
      </c>
      <c r="W21" s="19">
        <v>17.147397956745653</v>
      </c>
      <c r="X21" s="14"/>
      <c r="Y21" s="9">
        <v>4403577.4275444178</v>
      </c>
      <c r="Z21" s="19">
        <v>8.2786149614876194</v>
      </c>
      <c r="AA21" s="9">
        <v>3729166.9560489091</v>
      </c>
      <c r="AB21" s="19">
        <v>17.91516478450837</v>
      </c>
      <c r="AC21" s="9">
        <v>8132744.3835933264</v>
      </c>
      <c r="AD21" s="19">
        <v>10.98902196061951</v>
      </c>
      <c r="AE21" s="14"/>
      <c r="AF21" s="9">
        <v>6865179.4189399071</v>
      </c>
      <c r="AG21" s="19">
        <v>10.31394655357915</v>
      </c>
      <c r="AH21" s="9">
        <v>14813545.6093907</v>
      </c>
      <c r="AI21" s="19">
        <v>42.621917007543225</v>
      </c>
      <c r="AJ21" s="9">
        <v>21678725.028330609</v>
      </c>
      <c r="AK21" s="19">
        <v>21.396758544234686</v>
      </c>
      <c r="AL21" s="14"/>
      <c r="AM21" s="9">
        <v>2430226.4431219418</v>
      </c>
      <c r="AN21" s="19">
        <v>4.4630946439075103</v>
      </c>
      <c r="AO21" s="9">
        <v>4267136.46617107</v>
      </c>
      <c r="AP21" s="19">
        <v>19.964519155271315</v>
      </c>
      <c r="AQ21" s="9">
        <v>6697362.9092930118</v>
      </c>
      <c r="AR21" s="19">
        <v>8.8326346772484765</v>
      </c>
      <c r="AS21" s="14"/>
      <c r="AT21" s="9">
        <v>17735787.631753352</v>
      </c>
      <c r="AU21" s="19">
        <v>5.9254962953476005</v>
      </c>
      <c r="AV21" s="9">
        <v>34487478.729695663</v>
      </c>
      <c r="AW21" s="19">
        <v>25.133532091282905</v>
      </c>
      <c r="AX21" s="213">
        <v>52223266.361449018</v>
      </c>
      <c r="AY21" s="215">
        <v>11.9632676837996</v>
      </c>
    </row>
    <row r="22" spans="1:51">
      <c r="A22" s="41">
        <v>10</v>
      </c>
      <c r="B22" s="41" t="s">
        <v>22</v>
      </c>
      <c r="C22" s="14"/>
      <c r="D22" s="9">
        <v>5224.8999999999996</v>
      </c>
      <c r="E22" s="19">
        <v>1.9865633507216398E-2</v>
      </c>
      <c r="F22" s="9">
        <v>965.8599999999999</v>
      </c>
      <c r="G22" s="19">
        <v>4.4950691345039574E-3</v>
      </c>
      <c r="H22" s="9">
        <v>6190.7599999999993</v>
      </c>
      <c r="I22" s="19">
        <v>1.2954551637116197E-2</v>
      </c>
      <c r="J22" s="14"/>
      <c r="K22" s="9">
        <v>29592.880360968658</v>
      </c>
      <c r="L22" s="19">
        <v>3.4089364119900295E-2</v>
      </c>
      <c r="M22" s="9">
        <v>65067.487619090258</v>
      </c>
      <c r="N22" s="19">
        <v>0.23435160083087012</v>
      </c>
      <c r="O22" s="9">
        <v>94660.367980058916</v>
      </c>
      <c r="P22" s="19">
        <v>8.2618969928113656E-2</v>
      </c>
      <c r="Q22" s="14"/>
      <c r="R22" s="9">
        <v>15768.636060586487</v>
      </c>
      <c r="S22" s="19">
        <v>0.13144582963569174</v>
      </c>
      <c r="T22" s="9">
        <v>465.77951109431444</v>
      </c>
      <c r="U22" s="19">
        <v>4.2266743293494962E-3</v>
      </c>
      <c r="V22" s="9">
        <v>16234.415571680802</v>
      </c>
      <c r="W22" s="19">
        <v>7.0534428086533471E-2</v>
      </c>
      <c r="X22" s="14"/>
      <c r="Y22" s="9">
        <v>65267.756484840756</v>
      </c>
      <c r="Z22" s="19">
        <v>0.12270174289621553</v>
      </c>
      <c r="AA22" s="9">
        <v>5950.9040857827258</v>
      </c>
      <c r="AB22" s="19">
        <v>2.8588536949431084E-2</v>
      </c>
      <c r="AC22" s="9">
        <v>71218.660570623484</v>
      </c>
      <c r="AD22" s="19">
        <v>9.6231159877017844E-2</v>
      </c>
      <c r="AE22" s="14"/>
      <c r="AF22" s="9">
        <v>89754.311126264234</v>
      </c>
      <c r="AG22" s="19">
        <v>0.13484296788452321</v>
      </c>
      <c r="AH22" s="9">
        <v>1080.9440525055952</v>
      </c>
      <c r="AI22" s="19">
        <v>3.1101202177070096E-3</v>
      </c>
      <c r="AJ22" s="9">
        <v>90835.255178769832</v>
      </c>
      <c r="AK22" s="19">
        <v>8.965379743615616E-2</v>
      </c>
      <c r="AL22" s="14"/>
      <c r="AM22" s="9">
        <v>36187.621339960249</v>
      </c>
      <c r="AN22" s="19">
        <v>6.6458325081283659E-2</v>
      </c>
      <c r="AO22" s="9">
        <v>1375.4435227019028</v>
      </c>
      <c r="AP22" s="19">
        <v>6.4352449877507897E-3</v>
      </c>
      <c r="AQ22" s="9">
        <v>37563.064862662155</v>
      </c>
      <c r="AR22" s="19">
        <v>4.9539025103345791E-2</v>
      </c>
      <c r="AS22" s="14"/>
      <c r="AT22" s="9">
        <v>241796.1053726204</v>
      </c>
      <c r="AU22" s="19">
        <v>8.0783665003396191E-2</v>
      </c>
      <c r="AV22" s="9">
        <v>74906.418791174787</v>
      </c>
      <c r="AW22" s="19">
        <v>5.4589751117700272E-2</v>
      </c>
      <c r="AX22" s="213">
        <v>316702.52416379517</v>
      </c>
      <c r="AY22" s="215">
        <v>7.2549982731516111E-2</v>
      </c>
    </row>
    <row r="23" spans="1:51">
      <c r="A23" s="41">
        <v>11</v>
      </c>
      <c r="B23" s="41" t="s">
        <v>23</v>
      </c>
      <c r="C23" s="14"/>
      <c r="D23" s="9">
        <v>1374732.56</v>
      </c>
      <c r="E23" s="19">
        <v>5.2268815111097595</v>
      </c>
      <c r="F23" s="9">
        <v>2969303.64</v>
      </c>
      <c r="G23" s="19">
        <v>13.819006008256117</v>
      </c>
      <c r="H23" s="9">
        <v>4344036.2</v>
      </c>
      <c r="I23" s="19">
        <v>9.0901668400005864</v>
      </c>
      <c r="J23" s="14"/>
      <c r="K23" s="9">
        <v>6816335.444377142</v>
      </c>
      <c r="L23" s="19">
        <v>7.8520420483715583</v>
      </c>
      <c r="M23" s="9">
        <v>1826438.2635789951</v>
      </c>
      <c r="N23" s="19">
        <v>6.5782274151140294</v>
      </c>
      <c r="O23" s="9">
        <v>8642773.7079561371</v>
      </c>
      <c r="P23" s="19">
        <v>7.5433581794605127</v>
      </c>
      <c r="Q23" s="14"/>
      <c r="R23" s="9">
        <v>2756673.7548404713</v>
      </c>
      <c r="S23" s="19">
        <v>22.979366595037398</v>
      </c>
      <c r="T23" s="9">
        <v>4344219.3895996856</v>
      </c>
      <c r="U23" s="19">
        <v>39.421228580759397</v>
      </c>
      <c r="V23" s="9">
        <v>7100893.1444401573</v>
      </c>
      <c r="W23" s="19">
        <v>30.851584070594132</v>
      </c>
      <c r="X23" s="14"/>
      <c r="Y23" s="9">
        <v>21183049.980804548</v>
      </c>
      <c r="Z23" s="19">
        <v>39.823601920590889</v>
      </c>
      <c r="AA23" s="9">
        <v>4148691.3737419597</v>
      </c>
      <c r="AB23" s="19">
        <v>19.930587843512154</v>
      </c>
      <c r="AC23" s="9">
        <v>25331741.354546506</v>
      </c>
      <c r="AD23" s="19">
        <v>34.228428795502246</v>
      </c>
      <c r="AE23" s="14"/>
      <c r="AF23" s="9">
        <v>27203402.633629479</v>
      </c>
      <c r="AG23" s="19">
        <v>40.869207302097557</v>
      </c>
      <c r="AH23" s="9">
        <v>8185798.8372655977</v>
      </c>
      <c r="AI23" s="19">
        <v>23.55239237669101</v>
      </c>
      <c r="AJ23" s="9">
        <v>35389201.470895074</v>
      </c>
      <c r="AK23" s="19">
        <v>34.928908317092429</v>
      </c>
      <c r="AL23" s="14"/>
      <c r="AM23" s="9">
        <v>17842391.367059495</v>
      </c>
      <c r="AN23" s="19">
        <v>32.767432668754445</v>
      </c>
      <c r="AO23" s="9">
        <v>4381320.6648696708</v>
      </c>
      <c r="AP23" s="19">
        <v>20.498749227409846</v>
      </c>
      <c r="AQ23" s="9">
        <v>22223712.031929165</v>
      </c>
      <c r="AR23" s="19">
        <v>29.309137373761185</v>
      </c>
      <c r="AS23" s="14"/>
      <c r="AT23" s="9">
        <v>77176585.740711138</v>
      </c>
      <c r="AU23" s="19">
        <v>25.78456521859869</v>
      </c>
      <c r="AV23" s="9">
        <v>25855772.169055909</v>
      </c>
      <c r="AW23" s="19">
        <v>18.842980220421602</v>
      </c>
      <c r="AX23" s="213">
        <v>103032357.90976705</v>
      </c>
      <c r="AY23" s="215">
        <v>23.602577235143851</v>
      </c>
    </row>
    <row r="24" spans="1:51">
      <c r="A24" s="41">
        <v>12</v>
      </c>
      <c r="B24" s="41" t="s">
        <v>24</v>
      </c>
      <c r="C24" s="14"/>
      <c r="D24" s="9">
        <v>17438673.23</v>
      </c>
      <c r="E24" s="19">
        <v>66.303717054735145</v>
      </c>
      <c r="F24" s="9">
        <v>905869.22</v>
      </c>
      <c r="G24" s="19">
        <v>4.2158747341428109</v>
      </c>
      <c r="H24" s="9">
        <v>18344542.449999999</v>
      </c>
      <c r="I24" s="19">
        <v>38.387099875911048</v>
      </c>
      <c r="J24" s="14"/>
      <c r="K24" s="9">
        <v>-58805.506554364365</v>
      </c>
      <c r="L24" s="19">
        <v>-6.7740696435583225E-2</v>
      </c>
      <c r="M24" s="9">
        <v>-332.68881479263405</v>
      </c>
      <c r="N24" s="19">
        <v>-1.1982352351084789E-3</v>
      </c>
      <c r="O24" s="9">
        <v>-59138.195369157002</v>
      </c>
      <c r="P24" s="19">
        <v>-5.1615442545464858E-2</v>
      </c>
      <c r="Q24" s="14"/>
      <c r="R24" s="9">
        <v>16920.8946622109</v>
      </c>
      <c r="S24" s="19">
        <v>0.14105094622684411</v>
      </c>
      <c r="T24" s="9">
        <v>0</v>
      </c>
      <c r="U24" s="19">
        <v>0</v>
      </c>
      <c r="V24" s="9">
        <v>16920.8946622109</v>
      </c>
      <c r="W24" s="19">
        <v>7.3517006044459363E-2</v>
      </c>
      <c r="X24" s="14"/>
      <c r="Y24" s="9">
        <v>39601.699915564619</v>
      </c>
      <c r="Z24" s="19">
        <v>7.4450201186573625E-2</v>
      </c>
      <c r="AA24" s="9">
        <v>0</v>
      </c>
      <c r="AB24" s="19">
        <v>0</v>
      </c>
      <c r="AC24" s="9">
        <v>39601.699915564619</v>
      </c>
      <c r="AD24" s="19">
        <v>5.3510098132178614E-2</v>
      </c>
      <c r="AE24" s="14"/>
      <c r="AF24" s="9">
        <v>0</v>
      </c>
      <c r="AG24" s="19">
        <v>0</v>
      </c>
      <c r="AH24" s="9">
        <v>426.69502408516217</v>
      </c>
      <c r="AI24" s="19">
        <v>1.2276979720884983E-3</v>
      </c>
      <c r="AJ24" s="9">
        <v>426.69502408516217</v>
      </c>
      <c r="AK24" s="19">
        <v>4.2114517299542841E-4</v>
      </c>
      <c r="AL24" s="14"/>
      <c r="AM24" s="9">
        <v>0</v>
      </c>
      <c r="AN24" s="19">
        <v>0</v>
      </c>
      <c r="AO24" s="9">
        <v>0</v>
      </c>
      <c r="AP24" s="19">
        <v>0</v>
      </c>
      <c r="AQ24" s="9">
        <v>0</v>
      </c>
      <c r="AR24" s="19">
        <v>0</v>
      </c>
      <c r="AS24" s="14"/>
      <c r="AT24" s="9">
        <v>17436390.318023413</v>
      </c>
      <c r="AU24" s="19">
        <v>5.8254681652087648</v>
      </c>
      <c r="AV24" s="9">
        <v>905963.22620929242</v>
      </c>
      <c r="AW24" s="19">
        <v>0.66024124285569019</v>
      </c>
      <c r="AX24" s="213">
        <v>18342353.544232707</v>
      </c>
      <c r="AY24" s="215">
        <v>4.2018529419778261</v>
      </c>
    </row>
    <row r="25" spans="1:51">
      <c r="A25" s="41">
        <v>13</v>
      </c>
      <c r="B25" s="41" t="s">
        <v>25</v>
      </c>
      <c r="C25" s="14"/>
      <c r="D25" s="9">
        <v>0</v>
      </c>
      <c r="E25" s="19">
        <v>0</v>
      </c>
      <c r="F25" s="9">
        <v>0</v>
      </c>
      <c r="G25" s="19">
        <v>0</v>
      </c>
      <c r="H25" s="9">
        <v>0</v>
      </c>
      <c r="I25" s="19">
        <v>0</v>
      </c>
      <c r="J25" s="14"/>
      <c r="K25" s="9">
        <v>-2792.6756407114153</v>
      </c>
      <c r="L25" s="19">
        <v>-3.2170081324882265E-3</v>
      </c>
      <c r="M25" s="9">
        <v>45.746112772268063</v>
      </c>
      <c r="N25" s="19">
        <v>1.6476238982408747E-4</v>
      </c>
      <c r="O25" s="9">
        <v>-2746.9295279391472</v>
      </c>
      <c r="P25" s="19">
        <v>-2.3975027026227136E-3</v>
      </c>
      <c r="Q25" s="14"/>
      <c r="R25" s="9">
        <v>147.23562135024031</v>
      </c>
      <c r="S25" s="19">
        <v>1.2273419416840218E-3</v>
      </c>
      <c r="T25" s="9">
        <v>0</v>
      </c>
      <c r="U25" s="19">
        <v>0</v>
      </c>
      <c r="V25" s="9">
        <v>147.23562135024031</v>
      </c>
      <c r="W25" s="19">
        <v>6.3970152174867509E-4</v>
      </c>
      <c r="X25" s="14"/>
      <c r="Y25" s="9">
        <v>0</v>
      </c>
      <c r="Z25" s="19">
        <v>0</v>
      </c>
      <c r="AA25" s="9">
        <v>0</v>
      </c>
      <c r="AB25" s="19">
        <v>0</v>
      </c>
      <c r="AC25" s="9">
        <v>0</v>
      </c>
      <c r="AD25" s="19">
        <v>0</v>
      </c>
      <c r="AE25" s="14"/>
      <c r="AF25" s="9">
        <v>129465.29559759655</v>
      </c>
      <c r="AG25" s="19">
        <v>0.19450302138543787</v>
      </c>
      <c r="AH25" s="9">
        <v>2146.0487477404649</v>
      </c>
      <c r="AI25" s="19">
        <v>6.1746670265322373E-3</v>
      </c>
      <c r="AJ25" s="9">
        <v>131611.34434533701</v>
      </c>
      <c r="AK25" s="19">
        <v>0.12989952836060101</v>
      </c>
      <c r="AL25" s="14"/>
      <c r="AM25" s="9">
        <v>0</v>
      </c>
      <c r="AN25" s="19">
        <v>0</v>
      </c>
      <c r="AO25" s="9">
        <v>0</v>
      </c>
      <c r="AP25" s="19">
        <v>0</v>
      </c>
      <c r="AQ25" s="9">
        <v>0</v>
      </c>
      <c r="AR25" s="19">
        <v>0</v>
      </c>
      <c r="AS25" s="14"/>
      <c r="AT25" s="9">
        <v>126819.85557823537</v>
      </c>
      <c r="AU25" s="19">
        <v>4.2370296713519079E-2</v>
      </c>
      <c r="AV25" s="9">
        <v>2191.7948605127331</v>
      </c>
      <c r="AW25" s="19">
        <v>1.5973202012234148E-3</v>
      </c>
      <c r="AX25" s="213">
        <v>129011.6504387481</v>
      </c>
      <c r="AY25" s="215">
        <v>2.9553894577280925E-2</v>
      </c>
    </row>
    <row r="26" spans="1:51">
      <c r="A26" s="41">
        <v>14</v>
      </c>
      <c r="B26" s="41" t="s">
        <v>26</v>
      </c>
      <c r="C26" s="14"/>
      <c r="D26" s="9">
        <v>249415.14</v>
      </c>
      <c r="E26" s="19">
        <v>0.94830327133362746</v>
      </c>
      <c r="F26" s="9">
        <v>1101919.5899999999</v>
      </c>
      <c r="G26" s="19">
        <v>5.1282843659684172</v>
      </c>
      <c r="H26" s="9">
        <v>1351334.73</v>
      </c>
      <c r="I26" s="19">
        <v>2.8277522531665702</v>
      </c>
      <c r="J26" s="14"/>
      <c r="K26" s="9">
        <v>977256.92294930981</v>
      </c>
      <c r="L26" s="19">
        <v>1.1257460131880825</v>
      </c>
      <c r="M26" s="9">
        <v>1035560.3817483631</v>
      </c>
      <c r="N26" s="19">
        <v>3.7297464847644441</v>
      </c>
      <c r="O26" s="9">
        <v>2012817.3046976728</v>
      </c>
      <c r="P26" s="19">
        <v>1.7567742014549932</v>
      </c>
      <c r="Q26" s="14"/>
      <c r="R26" s="9">
        <v>199393.36811961533</v>
      </c>
      <c r="S26" s="19">
        <v>1.6621238891959631</v>
      </c>
      <c r="T26" s="9">
        <v>344236.84430783894</v>
      </c>
      <c r="U26" s="19">
        <v>3.1237463185829304</v>
      </c>
      <c r="V26" s="9">
        <v>543630.2124274543</v>
      </c>
      <c r="W26" s="19">
        <v>2.3619357256703046</v>
      </c>
      <c r="X26" s="14"/>
      <c r="Y26" s="9">
        <v>1618044.2892543634</v>
      </c>
      <c r="Z26" s="19">
        <v>3.0418826242463433</v>
      </c>
      <c r="AA26" s="9">
        <v>1517515.2221059247</v>
      </c>
      <c r="AB26" s="19">
        <v>7.2902435282307332</v>
      </c>
      <c r="AC26" s="9">
        <v>3135559.5113602881</v>
      </c>
      <c r="AD26" s="19">
        <v>4.236790276930285</v>
      </c>
      <c r="AE26" s="14"/>
      <c r="AF26" s="9">
        <v>1118443.4052745576</v>
      </c>
      <c r="AG26" s="19">
        <v>1.6803006594962564</v>
      </c>
      <c r="AH26" s="9">
        <v>1799262.7800882636</v>
      </c>
      <c r="AI26" s="19">
        <v>5.1768854607683448</v>
      </c>
      <c r="AJ26" s="9">
        <v>2917706.1853628214</v>
      </c>
      <c r="AK26" s="19">
        <v>2.8797567508994684</v>
      </c>
      <c r="AL26" s="14"/>
      <c r="AM26" s="9">
        <v>1045993.6385454822</v>
      </c>
      <c r="AN26" s="19">
        <v>1.9209603364189154</v>
      </c>
      <c r="AO26" s="9">
        <v>657318.69300197822</v>
      </c>
      <c r="AP26" s="19">
        <v>3.0753766001140574</v>
      </c>
      <c r="AQ26" s="9">
        <v>1703312.3315474605</v>
      </c>
      <c r="AR26" s="19">
        <v>2.2463670805318818</v>
      </c>
      <c r="AS26" s="14"/>
      <c r="AT26" s="9">
        <v>5208546.7641433291</v>
      </c>
      <c r="AU26" s="19">
        <v>1.7401665601712499</v>
      </c>
      <c r="AV26" s="9">
        <v>6455813.5112523688</v>
      </c>
      <c r="AW26" s="19">
        <v>4.7048204750521938</v>
      </c>
      <c r="AX26" s="213">
        <v>11664360.275395699</v>
      </c>
      <c r="AY26" s="215">
        <v>2.6720631254472398</v>
      </c>
    </row>
    <row r="27" spans="1:51">
      <c r="A27" s="41">
        <v>15</v>
      </c>
      <c r="B27" s="41" t="s">
        <v>27</v>
      </c>
      <c r="C27" s="14"/>
      <c r="D27" s="9">
        <v>0</v>
      </c>
      <c r="E27" s="19">
        <v>0</v>
      </c>
      <c r="F27" s="9">
        <v>0</v>
      </c>
      <c r="G27" s="19">
        <v>0</v>
      </c>
      <c r="H27" s="9">
        <v>0</v>
      </c>
      <c r="I27" s="19">
        <v>0</v>
      </c>
      <c r="J27" s="14"/>
      <c r="K27" s="9">
        <v>899012.42514419823</v>
      </c>
      <c r="L27" s="19">
        <v>1.0356126722114058</v>
      </c>
      <c r="M27" s="9">
        <v>-453.74295627542381</v>
      </c>
      <c r="N27" s="19">
        <v>-1.6342322726731369E-3</v>
      </c>
      <c r="O27" s="9">
        <v>898558.68218792276</v>
      </c>
      <c r="P27" s="19">
        <v>0.78425632951235036</v>
      </c>
      <c r="Q27" s="14"/>
      <c r="R27" s="9">
        <v>279027.95869276964</v>
      </c>
      <c r="S27" s="19">
        <v>2.3259501570715106</v>
      </c>
      <c r="T27" s="9">
        <v>0</v>
      </c>
      <c r="U27" s="19">
        <v>0</v>
      </c>
      <c r="V27" s="9">
        <v>279027.95869276964</v>
      </c>
      <c r="W27" s="19">
        <v>1.2123058818870525</v>
      </c>
      <c r="X27" s="14"/>
      <c r="Y27" s="9">
        <v>1097183.5564614411</v>
      </c>
      <c r="Z27" s="19">
        <v>2.0626775287757249</v>
      </c>
      <c r="AA27" s="9">
        <v>8.9547930824358755</v>
      </c>
      <c r="AB27" s="19">
        <v>4.3019418431452582E-5</v>
      </c>
      <c r="AC27" s="9">
        <v>1097192.5112545236</v>
      </c>
      <c r="AD27" s="19">
        <v>1.4825343122214298</v>
      </c>
      <c r="AE27" s="14"/>
      <c r="AF27" s="9">
        <v>1656748.9900446583</v>
      </c>
      <c r="AG27" s="19">
        <v>2.4890275247395413</v>
      </c>
      <c r="AH27" s="9">
        <v>0</v>
      </c>
      <c r="AI27" s="19">
        <v>0</v>
      </c>
      <c r="AJ27" s="9">
        <v>1656748.9900446583</v>
      </c>
      <c r="AK27" s="19">
        <v>1.6352003202247367</v>
      </c>
      <c r="AL27" s="14"/>
      <c r="AM27" s="9">
        <v>963081.72758592374</v>
      </c>
      <c r="AN27" s="19">
        <v>1.7686931652805864</v>
      </c>
      <c r="AO27" s="9">
        <v>0</v>
      </c>
      <c r="AP27" s="19">
        <v>0</v>
      </c>
      <c r="AQ27" s="9">
        <v>963081.72758592374</v>
      </c>
      <c r="AR27" s="19">
        <v>1.2701341079033406</v>
      </c>
      <c r="AS27" s="14"/>
      <c r="AT27" s="9">
        <v>4895054.6579289911</v>
      </c>
      <c r="AU27" s="19">
        <v>1.6354293839847229</v>
      </c>
      <c r="AV27" s="9">
        <v>-444.78816319298795</v>
      </c>
      <c r="AW27" s="19">
        <v>-3.2414945902693395E-4</v>
      </c>
      <c r="AX27" s="213">
        <v>4894609.8697657986</v>
      </c>
      <c r="AY27" s="215">
        <v>1.1212536510929767</v>
      </c>
    </row>
    <row r="28" spans="1:51">
      <c r="A28" s="41">
        <v>16</v>
      </c>
      <c r="B28" s="41" t="s">
        <v>28</v>
      </c>
      <c r="C28" s="14"/>
      <c r="D28" s="9">
        <v>23648.6</v>
      </c>
      <c r="E28" s="19">
        <v>8.9914528614663966E-2</v>
      </c>
      <c r="F28" s="9">
        <v>76030.070000000007</v>
      </c>
      <c r="G28" s="19">
        <v>0.35384053688026773</v>
      </c>
      <c r="H28" s="9">
        <v>99678.670000000013</v>
      </c>
      <c r="I28" s="19">
        <v>0.20858383746649287</v>
      </c>
      <c r="J28" s="14"/>
      <c r="K28" s="9">
        <v>596535.37185399176</v>
      </c>
      <c r="L28" s="19">
        <v>0.68717580896086894</v>
      </c>
      <c r="M28" s="9">
        <v>512439.22741103946</v>
      </c>
      <c r="N28" s="19">
        <v>1.8456368559261493</v>
      </c>
      <c r="O28" s="9">
        <v>1108974.5992650313</v>
      </c>
      <c r="P28" s="19">
        <v>0.96790600990501752</v>
      </c>
      <c r="Q28" s="14"/>
      <c r="R28" s="9">
        <v>64626.156374024489</v>
      </c>
      <c r="S28" s="19">
        <v>0.53871740765089648</v>
      </c>
      <c r="T28" s="9">
        <v>125322.88648451335</v>
      </c>
      <c r="U28" s="19">
        <v>1.1372312748140958</v>
      </c>
      <c r="V28" s="9">
        <v>189949.04285853784</v>
      </c>
      <c r="W28" s="19">
        <v>0.82528053100862364</v>
      </c>
      <c r="X28" s="14"/>
      <c r="Y28" s="9">
        <v>125714.92946930426</v>
      </c>
      <c r="Z28" s="19">
        <v>0.2363409098877359</v>
      </c>
      <c r="AA28" s="9">
        <v>90962.767233383318</v>
      </c>
      <c r="AB28" s="19">
        <v>0.43699115203131922</v>
      </c>
      <c r="AC28" s="9">
        <v>216677.69670268759</v>
      </c>
      <c r="AD28" s="19">
        <v>0.29277644238343148</v>
      </c>
      <c r="AE28" s="14"/>
      <c r="AF28" s="9">
        <v>435487.01482203184</v>
      </c>
      <c r="AG28" s="19">
        <v>0.65425672390449197</v>
      </c>
      <c r="AH28" s="9">
        <v>282929.82587464142</v>
      </c>
      <c r="AI28" s="19">
        <v>0.81405302115808753</v>
      </c>
      <c r="AJ28" s="9">
        <v>718416.84069667326</v>
      </c>
      <c r="AK28" s="19">
        <v>0.70907268090767195</v>
      </c>
      <c r="AL28" s="14"/>
      <c r="AM28" s="9">
        <v>651053.61634190823</v>
      </c>
      <c r="AN28" s="19">
        <v>1.1956556213993863</v>
      </c>
      <c r="AO28" s="9">
        <v>280320.75138736615</v>
      </c>
      <c r="AP28" s="19">
        <v>1.3115280130037343</v>
      </c>
      <c r="AQ28" s="9">
        <v>931374.36772927432</v>
      </c>
      <c r="AR28" s="19">
        <v>1.2283177198731745</v>
      </c>
      <c r="AS28" s="14"/>
      <c r="AT28" s="9">
        <v>1897065.6888612604</v>
      </c>
      <c r="AU28" s="19">
        <v>0.63380640007512068</v>
      </c>
      <c r="AV28" s="9">
        <v>1368005.5283909435</v>
      </c>
      <c r="AW28" s="19">
        <v>0.99696504688992149</v>
      </c>
      <c r="AX28" s="213">
        <v>3265071.2172522042</v>
      </c>
      <c r="AY28" s="215">
        <v>0.74796012773900555</v>
      </c>
    </row>
    <row r="29" spans="1:51">
      <c r="A29" s="41">
        <v>17</v>
      </c>
      <c r="B29" s="41" t="s">
        <v>29</v>
      </c>
      <c r="C29" s="14"/>
      <c r="D29" s="9">
        <v>0</v>
      </c>
      <c r="E29" s="19">
        <v>0</v>
      </c>
      <c r="F29" s="9">
        <v>0</v>
      </c>
      <c r="G29" s="19">
        <v>0</v>
      </c>
      <c r="H29" s="9">
        <v>0</v>
      </c>
      <c r="I29" s="19">
        <v>0</v>
      </c>
      <c r="J29" s="14"/>
      <c r="K29" s="9">
        <v>-816966.10746028682</v>
      </c>
      <c r="L29" s="19">
        <v>-0.94109984466276231</v>
      </c>
      <c r="M29" s="9">
        <v>398567.40319368732</v>
      </c>
      <c r="N29" s="19">
        <v>1.4355081530770408</v>
      </c>
      <c r="O29" s="9">
        <v>-418398.7042665995</v>
      </c>
      <c r="P29" s="19">
        <v>-0.36517574042228423</v>
      </c>
      <c r="Q29" s="14"/>
      <c r="R29" s="9">
        <v>-18960.683768954921</v>
      </c>
      <c r="S29" s="19">
        <v>-0.15805443152434434</v>
      </c>
      <c r="T29" s="9">
        <v>158324.10351203626</v>
      </c>
      <c r="U29" s="19">
        <v>1.4366978540112183</v>
      </c>
      <c r="V29" s="9">
        <v>139363.41974308135</v>
      </c>
      <c r="W29" s="19">
        <v>0.6054987975612125</v>
      </c>
      <c r="X29" s="14"/>
      <c r="Y29" s="9">
        <v>789220.84536239412</v>
      </c>
      <c r="Z29" s="19">
        <v>1.483715366844</v>
      </c>
      <c r="AA29" s="9">
        <v>504241.79667094018</v>
      </c>
      <c r="AB29" s="19">
        <v>2.4224109526508366</v>
      </c>
      <c r="AC29" s="9">
        <v>1293462.6420333344</v>
      </c>
      <c r="AD29" s="19">
        <v>1.7477359066171778</v>
      </c>
      <c r="AE29" s="14"/>
      <c r="AF29" s="9">
        <v>85587.319124830887</v>
      </c>
      <c r="AG29" s="19">
        <v>0.12858266059038234</v>
      </c>
      <c r="AH29" s="9">
        <v>543257.82572489872</v>
      </c>
      <c r="AI29" s="19">
        <v>1.5630754832297975</v>
      </c>
      <c r="AJ29" s="9">
        <v>628845.14484972961</v>
      </c>
      <c r="AK29" s="19">
        <v>0.62066600819375239</v>
      </c>
      <c r="AL29" s="14"/>
      <c r="AM29" s="9">
        <v>150209.04580958764</v>
      </c>
      <c r="AN29" s="19">
        <v>0.27585791016166217</v>
      </c>
      <c r="AO29" s="9">
        <v>204105.89862409508</v>
      </c>
      <c r="AP29" s="19">
        <v>0.9549439431078296</v>
      </c>
      <c r="AQ29" s="9">
        <v>354314.94443368271</v>
      </c>
      <c r="AR29" s="19">
        <v>0.46727861506950552</v>
      </c>
      <c r="AS29" s="14"/>
      <c r="AT29" s="9">
        <v>189090.41906757088</v>
      </c>
      <c r="AU29" s="19">
        <v>6.3174785407590542E-2</v>
      </c>
      <c r="AV29" s="9">
        <v>1808497.0277256574</v>
      </c>
      <c r="AW29" s="19">
        <v>1.3179832147078405</v>
      </c>
      <c r="AX29" s="213">
        <v>1997587.4467932284</v>
      </c>
      <c r="AY29" s="215">
        <v>0.45760587211041126</v>
      </c>
    </row>
    <row r="30" spans="1:51">
      <c r="A30" s="41">
        <v>18</v>
      </c>
      <c r="B30" s="41" t="s">
        <v>30</v>
      </c>
      <c r="C30" s="14"/>
      <c r="D30" s="9">
        <v>814.2</v>
      </c>
      <c r="E30" s="19">
        <v>3.0956762429090691E-3</v>
      </c>
      <c r="F30" s="9">
        <v>17159.73</v>
      </c>
      <c r="G30" s="19">
        <v>7.9860614042844308E-2</v>
      </c>
      <c r="H30" s="9">
        <v>17973.93</v>
      </c>
      <c r="I30" s="19">
        <v>3.7611570196052171E-2</v>
      </c>
      <c r="J30" s="14"/>
      <c r="K30" s="9">
        <v>21604.953592662401</v>
      </c>
      <c r="L30" s="19">
        <v>2.4887713559144365E-2</v>
      </c>
      <c r="M30" s="9">
        <v>6352.3843494099419</v>
      </c>
      <c r="N30" s="19">
        <v>2.2879190450568673E-2</v>
      </c>
      <c r="O30" s="9">
        <v>27957.337942072343</v>
      </c>
      <c r="P30" s="19">
        <v>2.4400987572674216E-2</v>
      </c>
      <c r="Q30" s="14"/>
      <c r="R30" s="9">
        <v>6088.0690053176968</v>
      </c>
      <c r="S30" s="19">
        <v>5.074955615746269E-2</v>
      </c>
      <c r="T30" s="9">
        <v>3839.9112943967266</v>
      </c>
      <c r="U30" s="19">
        <v>3.4844930076195338E-2</v>
      </c>
      <c r="V30" s="9">
        <v>9927.9802997144234</v>
      </c>
      <c r="W30" s="19">
        <v>4.3134562461014256E-2</v>
      </c>
      <c r="X30" s="14"/>
      <c r="Y30" s="9">
        <v>2573.6827646927632</v>
      </c>
      <c r="Z30" s="19">
        <v>4.8384589558107451E-3</v>
      </c>
      <c r="AA30" s="9">
        <v>7892.568630657267</v>
      </c>
      <c r="AB30" s="19">
        <v>3.7916421886639733E-2</v>
      </c>
      <c r="AC30" s="9">
        <v>10466.251395350031</v>
      </c>
      <c r="AD30" s="19">
        <v>1.4142073204820069E-2</v>
      </c>
      <c r="AE30" s="14"/>
      <c r="AF30" s="9">
        <v>81264.308459318505</v>
      </c>
      <c r="AG30" s="19">
        <v>0.12208795765055265</v>
      </c>
      <c r="AH30" s="9">
        <v>26814.730913838051</v>
      </c>
      <c r="AI30" s="19">
        <v>7.7152038122777128E-2</v>
      </c>
      <c r="AJ30" s="9">
        <v>108079.03937315656</v>
      </c>
      <c r="AK30" s="19">
        <v>0.10667329864363079</v>
      </c>
      <c r="AL30" s="14"/>
      <c r="AM30" s="9">
        <v>0</v>
      </c>
      <c r="AN30" s="19">
        <v>0</v>
      </c>
      <c r="AO30" s="9">
        <v>5046.7935587538423</v>
      </c>
      <c r="AP30" s="19">
        <v>2.3612276634510997E-2</v>
      </c>
      <c r="AQ30" s="9">
        <v>5046.7935587538423</v>
      </c>
      <c r="AR30" s="19">
        <v>6.6558262408194669E-3</v>
      </c>
      <c r="AS30" s="14"/>
      <c r="AT30" s="9">
        <v>112345.21382199138</v>
      </c>
      <c r="AU30" s="19">
        <v>3.7534343674165485E-2</v>
      </c>
      <c r="AV30" s="9">
        <v>67106.118747055822</v>
      </c>
      <c r="AW30" s="19">
        <v>4.8905105597014817E-2</v>
      </c>
      <c r="AX30" s="213">
        <v>179451.3325690472</v>
      </c>
      <c r="AY30" s="215">
        <v>4.110858008917713E-2</v>
      </c>
    </row>
    <row r="31" spans="1:51">
      <c r="A31" s="41">
        <v>19</v>
      </c>
      <c r="B31" s="41" t="s">
        <v>31</v>
      </c>
      <c r="C31" s="14"/>
      <c r="D31" s="9">
        <v>3243392.79</v>
      </c>
      <c r="E31" s="19">
        <v>12.331729312730978</v>
      </c>
      <c r="F31" s="9">
        <v>773786.11</v>
      </c>
      <c r="G31" s="19">
        <v>3.6011658623080827</v>
      </c>
      <c r="H31" s="9">
        <v>4017178.9</v>
      </c>
      <c r="I31" s="19">
        <v>8.4061975420761978</v>
      </c>
      <c r="J31" s="14"/>
      <c r="K31" s="9">
        <v>3906067.6865292992</v>
      </c>
      <c r="L31" s="19">
        <v>4.4995742901288605</v>
      </c>
      <c r="M31" s="9">
        <v>1202278.1540175732</v>
      </c>
      <c r="N31" s="19">
        <v>4.3302088392811546</v>
      </c>
      <c r="O31" s="9">
        <v>5108345.8405468725</v>
      </c>
      <c r="P31" s="19">
        <v>4.4585319113850739</v>
      </c>
      <c r="Q31" s="14"/>
      <c r="R31" s="9">
        <v>2419013.5421352182</v>
      </c>
      <c r="S31" s="19">
        <v>20.164663622410394</v>
      </c>
      <c r="T31" s="9">
        <v>259604.57825996797</v>
      </c>
      <c r="U31" s="19">
        <v>2.3557584234116877</v>
      </c>
      <c r="V31" s="9">
        <v>2678618.1203951864</v>
      </c>
      <c r="W31" s="19">
        <v>11.637917998962415</v>
      </c>
      <c r="X31" s="14"/>
      <c r="Y31" s="9">
        <v>6612869.2548156353</v>
      </c>
      <c r="Z31" s="19">
        <v>12.432028107157883</v>
      </c>
      <c r="AA31" s="9">
        <v>1213118.5144127049</v>
      </c>
      <c r="AB31" s="19">
        <v>5.8279016050995391</v>
      </c>
      <c r="AC31" s="9">
        <v>7825987.7692283401</v>
      </c>
      <c r="AD31" s="19">
        <v>10.574530245052676</v>
      </c>
      <c r="AE31" s="14"/>
      <c r="AF31" s="9">
        <v>8241779.6224168167</v>
      </c>
      <c r="AG31" s="19">
        <v>12.382090742955551</v>
      </c>
      <c r="AH31" s="9">
        <v>1091390.6263829363</v>
      </c>
      <c r="AI31" s="19">
        <v>3.1401773705692482</v>
      </c>
      <c r="AJ31" s="9">
        <v>9333170.2487997524</v>
      </c>
      <c r="AK31" s="19">
        <v>9.2117774456213546</v>
      </c>
      <c r="AL31" s="14"/>
      <c r="AM31" s="9">
        <v>6506191.8228197042</v>
      </c>
      <c r="AN31" s="19">
        <v>11.948577861476439</v>
      </c>
      <c r="AO31" s="9">
        <v>1424741.888772141</v>
      </c>
      <c r="AP31" s="19">
        <v>6.6658957254376467</v>
      </c>
      <c r="AQ31" s="9">
        <v>7930933.7115918454</v>
      </c>
      <c r="AR31" s="19">
        <v>10.459495934849951</v>
      </c>
      <c r="AS31" s="14"/>
      <c r="AT31" s="9">
        <v>30929314.718716674</v>
      </c>
      <c r="AU31" s="19">
        <v>10.333431116150409</v>
      </c>
      <c r="AV31" s="9">
        <v>5964919.8718453236</v>
      </c>
      <c r="AW31" s="19">
        <v>4.3470706048414725</v>
      </c>
      <c r="AX31" s="213">
        <v>36894234.590562001</v>
      </c>
      <c r="AY31" s="215">
        <v>8.4517042909750515</v>
      </c>
    </row>
    <row r="32" spans="1:51">
      <c r="A32" s="41">
        <v>20</v>
      </c>
      <c r="B32" s="41" t="s">
        <v>32</v>
      </c>
      <c r="C32" s="14"/>
      <c r="D32" s="9">
        <v>8818460.9000000004</v>
      </c>
      <c r="E32" s="19">
        <v>33.528739753319243</v>
      </c>
      <c r="F32" s="9">
        <v>12729234.790000003</v>
      </c>
      <c r="G32" s="19">
        <v>59.241287982091592</v>
      </c>
      <c r="H32" s="9">
        <v>21547695.690000005</v>
      </c>
      <c r="I32" s="19">
        <v>45.089897924805875</v>
      </c>
      <c r="J32" s="14"/>
      <c r="K32" s="9">
        <v>15920720.755597878</v>
      </c>
      <c r="L32" s="19">
        <v>18.339791202097953</v>
      </c>
      <c r="M32" s="9">
        <v>15004251.901968317</v>
      </c>
      <c r="N32" s="19">
        <v>54.040359957962451</v>
      </c>
      <c r="O32" s="9">
        <v>30924972.657566197</v>
      </c>
      <c r="P32" s="19">
        <v>26.991120365826497</v>
      </c>
      <c r="Q32" s="14"/>
      <c r="R32" s="9">
        <v>7207802.1434760261</v>
      </c>
      <c r="S32" s="19">
        <v>60.083543621583537</v>
      </c>
      <c r="T32" s="9">
        <v>9232596.5523603521</v>
      </c>
      <c r="U32" s="19">
        <v>83.780367988750925</v>
      </c>
      <c r="V32" s="9">
        <v>16440398.695836378</v>
      </c>
      <c r="W32" s="19">
        <v>71.429372643893146</v>
      </c>
      <c r="X32" s="14"/>
      <c r="Y32" s="9">
        <v>21092566.592797562</v>
      </c>
      <c r="Z32" s="19">
        <v>39.653495423760553</v>
      </c>
      <c r="AA32" s="9">
        <v>18616836.035992533</v>
      </c>
      <c r="AB32" s="19">
        <v>89.436512036551889</v>
      </c>
      <c r="AC32" s="9">
        <v>39709402.628790095</v>
      </c>
      <c r="AD32" s="19">
        <v>53.655626803071151</v>
      </c>
      <c r="AE32" s="14"/>
      <c r="AF32" s="9">
        <v>21809797.081340019</v>
      </c>
      <c r="AG32" s="19">
        <v>32.766089232971943</v>
      </c>
      <c r="AH32" s="9">
        <v>28834909.939585634</v>
      </c>
      <c r="AI32" s="19">
        <v>82.964549525935695</v>
      </c>
      <c r="AJ32" s="9">
        <v>50644707.020925656</v>
      </c>
      <c r="AK32" s="19">
        <v>49.98599162331363</v>
      </c>
      <c r="AL32" s="14"/>
      <c r="AM32" s="9">
        <v>14213133.863829758</v>
      </c>
      <c r="AN32" s="19">
        <v>26.102325485072537</v>
      </c>
      <c r="AO32" s="9">
        <v>14789877.210895173</v>
      </c>
      <c r="AP32" s="19">
        <v>69.19694020144091</v>
      </c>
      <c r="AQ32" s="9">
        <v>29003011.074724931</v>
      </c>
      <c r="AR32" s="19">
        <v>38.249831289234884</v>
      </c>
      <c r="AS32" s="14"/>
      <c r="AT32" s="9">
        <v>89062481.337041244</v>
      </c>
      <c r="AU32" s="19">
        <v>29.755622596216813</v>
      </c>
      <c r="AV32" s="9">
        <v>99207706.430802017</v>
      </c>
      <c r="AW32" s="19">
        <v>72.299865491012056</v>
      </c>
      <c r="AX32" s="213">
        <v>188270187.76784325</v>
      </c>
      <c r="AY32" s="215">
        <v>43.128796991690649</v>
      </c>
    </row>
    <row r="33" spans="1:51">
      <c r="A33" s="41">
        <v>21</v>
      </c>
      <c r="B33" s="41" t="s">
        <v>33</v>
      </c>
      <c r="C33" s="14"/>
      <c r="D33" s="9">
        <v>697434.74</v>
      </c>
      <c r="E33" s="19">
        <v>2.6517221267470688</v>
      </c>
      <c r="F33" s="9">
        <v>2045593.4099999997</v>
      </c>
      <c r="G33" s="19">
        <v>9.5201000134964691</v>
      </c>
      <c r="H33" s="9">
        <v>2743028.1499999994</v>
      </c>
      <c r="I33" s="19">
        <v>5.7399575837600407</v>
      </c>
      <c r="J33" s="14"/>
      <c r="K33" s="9">
        <v>1194356.1995960092</v>
      </c>
      <c r="L33" s="19">
        <v>1.3758323921246023</v>
      </c>
      <c r="M33" s="9">
        <v>1836417.4468421559</v>
      </c>
      <c r="N33" s="19">
        <v>6.6141691374438798</v>
      </c>
      <c r="O33" s="9">
        <v>3030773.6464381651</v>
      </c>
      <c r="P33" s="19">
        <v>2.6452400523811939</v>
      </c>
      <c r="Q33" s="14"/>
      <c r="R33" s="9">
        <v>571453.91907677776</v>
      </c>
      <c r="S33" s="19">
        <v>4.7635847642754658</v>
      </c>
      <c r="T33" s="9">
        <v>1281510.8586681162</v>
      </c>
      <c r="U33" s="19">
        <v>11.628955160327733</v>
      </c>
      <c r="V33" s="9">
        <v>1852964.7777448939</v>
      </c>
      <c r="W33" s="19">
        <v>8.0506631289342501</v>
      </c>
      <c r="X33" s="14"/>
      <c r="Y33" s="9">
        <v>1869413.7843194162</v>
      </c>
      <c r="Z33" s="19">
        <v>3.5144509614556574</v>
      </c>
      <c r="AA33" s="9">
        <v>2086793.2149705638</v>
      </c>
      <c r="AB33" s="19">
        <v>10.025092670294844</v>
      </c>
      <c r="AC33" s="9">
        <v>3956206.9992899802</v>
      </c>
      <c r="AD33" s="19">
        <v>5.3456549899267243</v>
      </c>
      <c r="AE33" s="14"/>
      <c r="AF33" s="9">
        <v>4115966.4560787347</v>
      </c>
      <c r="AG33" s="19">
        <v>6.1836487371623416</v>
      </c>
      <c r="AH33" s="9">
        <v>7969817.6762641035</v>
      </c>
      <c r="AI33" s="19">
        <v>22.930965787666782</v>
      </c>
      <c r="AJ33" s="9">
        <v>12085784.132342838</v>
      </c>
      <c r="AK33" s="19">
        <v>11.928589184075095</v>
      </c>
      <c r="AL33" s="14"/>
      <c r="AM33" s="9">
        <v>1046208.3514766605</v>
      </c>
      <c r="AN33" s="19">
        <v>1.9213546552840697</v>
      </c>
      <c r="AO33" s="9">
        <v>868957.90522245679</v>
      </c>
      <c r="AP33" s="19">
        <v>4.0655664241047687</v>
      </c>
      <c r="AQ33" s="9">
        <v>1915166.2566991174</v>
      </c>
      <c r="AR33" s="19">
        <v>2.5257648600981168</v>
      </c>
      <c r="AS33" s="14"/>
      <c r="AT33" s="9">
        <v>9494833.4505475983</v>
      </c>
      <c r="AU33" s="19">
        <v>3.1722076066942773</v>
      </c>
      <c r="AV33" s="9">
        <v>16089090.511967395</v>
      </c>
      <c r="AW33" s="19">
        <v>11.725289513666233</v>
      </c>
      <c r="AX33" s="213">
        <v>25583923.962514993</v>
      </c>
      <c r="AY33" s="215">
        <v>5.8607465999384392</v>
      </c>
    </row>
    <row r="34" spans="1:51">
      <c r="A34" s="41">
        <v>22</v>
      </c>
      <c r="B34" s="41" t="s">
        <v>34</v>
      </c>
      <c r="C34" s="14"/>
      <c r="D34" s="9">
        <v>959679.14999999991</v>
      </c>
      <c r="E34" s="19">
        <v>3.6488036667528476</v>
      </c>
      <c r="F34" s="9">
        <v>2637153.7699999996</v>
      </c>
      <c r="G34" s="19">
        <v>12.273195405615461</v>
      </c>
      <c r="H34" s="9">
        <v>3596832.9199999995</v>
      </c>
      <c r="I34" s="19">
        <v>7.526597347049381</v>
      </c>
      <c r="J34" s="14"/>
      <c r="K34" s="9">
        <v>1707802.3816235997</v>
      </c>
      <c r="L34" s="19">
        <v>1.9672940424138619</v>
      </c>
      <c r="M34" s="9">
        <v>3082147.3658689568</v>
      </c>
      <c r="N34" s="19">
        <v>11.100876883651505</v>
      </c>
      <c r="O34" s="9">
        <v>4789949.7474925565</v>
      </c>
      <c r="P34" s="19">
        <v>4.1806378169650635</v>
      </c>
      <c r="Q34" s="14"/>
      <c r="R34" s="9">
        <v>498225.50290825672</v>
      </c>
      <c r="S34" s="19">
        <v>4.1531597484912579</v>
      </c>
      <c r="T34" s="9">
        <v>1334068.4070365452</v>
      </c>
      <c r="U34" s="19">
        <v>12.105883911402406</v>
      </c>
      <c r="V34" s="9">
        <v>1832293.9099448021</v>
      </c>
      <c r="W34" s="19">
        <v>7.9608534384101795</v>
      </c>
      <c r="X34" s="14"/>
      <c r="Y34" s="9">
        <v>2659430.6658561397</v>
      </c>
      <c r="Z34" s="19">
        <v>4.9996628563137824</v>
      </c>
      <c r="AA34" s="9">
        <v>2790024.7663693605</v>
      </c>
      <c r="AB34" s="19">
        <v>13.403463570138696</v>
      </c>
      <c r="AC34" s="9">
        <v>5449455.4322255002</v>
      </c>
      <c r="AD34" s="19">
        <v>7.3633428758625774</v>
      </c>
      <c r="AE34" s="14"/>
      <c r="AF34" s="9">
        <v>3510517.7128936406</v>
      </c>
      <c r="AG34" s="19">
        <v>5.2740489150637382</v>
      </c>
      <c r="AH34" s="9">
        <v>4403277.0831842264</v>
      </c>
      <c r="AI34" s="19">
        <v>12.669222841675543</v>
      </c>
      <c r="AJ34" s="9">
        <v>7913794.796077867</v>
      </c>
      <c r="AK34" s="19">
        <v>7.8108632402972304</v>
      </c>
      <c r="AL34" s="14"/>
      <c r="AM34" s="9">
        <v>4169140.771278997</v>
      </c>
      <c r="AN34" s="19">
        <v>7.6565992023723766</v>
      </c>
      <c r="AO34" s="9">
        <v>5116830.9726871494</v>
      </c>
      <c r="AP34" s="19">
        <v>23.939958512778144</v>
      </c>
      <c r="AQ34" s="9">
        <v>9285971.7439661473</v>
      </c>
      <c r="AR34" s="19">
        <v>12.246550940803516</v>
      </c>
      <c r="AS34" s="14"/>
      <c r="AT34" s="9">
        <v>13504796.184560634</v>
      </c>
      <c r="AU34" s="19">
        <v>4.5119292936147684</v>
      </c>
      <c r="AV34" s="9">
        <v>19363502.365146242</v>
      </c>
      <c r="AW34" s="19">
        <v>14.111591395487617</v>
      </c>
      <c r="AX34" s="213">
        <v>32868298.549706876</v>
      </c>
      <c r="AY34" s="215">
        <v>7.5294458056237756</v>
      </c>
    </row>
    <row r="35" spans="1:51">
      <c r="A35" s="41">
        <v>23</v>
      </c>
      <c r="B35" s="41" t="s">
        <v>35</v>
      </c>
      <c r="C35" s="14"/>
      <c r="D35" s="9">
        <v>0</v>
      </c>
      <c r="E35" s="19">
        <v>0</v>
      </c>
      <c r="F35" s="9">
        <v>0</v>
      </c>
      <c r="G35" s="19">
        <v>0</v>
      </c>
      <c r="H35" s="9">
        <v>0</v>
      </c>
      <c r="I35" s="19">
        <v>0</v>
      </c>
      <c r="J35" s="14"/>
      <c r="K35" s="9">
        <v>1937.2732998258032</v>
      </c>
      <c r="L35" s="19">
        <v>2.2316318692865793E-3</v>
      </c>
      <c r="M35" s="9">
        <v>-656.06410863151723</v>
      </c>
      <c r="N35" s="19">
        <v>-2.3629262436800319E-3</v>
      </c>
      <c r="O35" s="9">
        <v>1281.2091911942859</v>
      </c>
      <c r="P35" s="19">
        <v>1.118231271414477E-3</v>
      </c>
      <c r="Q35" s="14"/>
      <c r="R35" s="9">
        <v>0</v>
      </c>
      <c r="S35" s="19">
        <v>0</v>
      </c>
      <c r="T35" s="9">
        <v>0</v>
      </c>
      <c r="U35" s="19">
        <v>0</v>
      </c>
      <c r="V35" s="9">
        <v>0</v>
      </c>
      <c r="W35" s="19">
        <v>0</v>
      </c>
      <c r="X35" s="14"/>
      <c r="Y35" s="9">
        <v>0</v>
      </c>
      <c r="Z35" s="19">
        <v>0</v>
      </c>
      <c r="AA35" s="9">
        <v>0</v>
      </c>
      <c r="AB35" s="19">
        <v>0</v>
      </c>
      <c r="AC35" s="9">
        <v>0</v>
      </c>
      <c r="AD35" s="19">
        <v>0</v>
      </c>
      <c r="AE35" s="14"/>
      <c r="AF35" s="9">
        <v>1500.3264121945213</v>
      </c>
      <c r="AG35" s="19">
        <v>2.2540250565930482E-3</v>
      </c>
      <c r="AH35" s="9">
        <v>4269.678268920783</v>
      </c>
      <c r="AI35" s="19">
        <v>1.2284828873884811E-2</v>
      </c>
      <c r="AJ35" s="9">
        <v>5770.0046811153043</v>
      </c>
      <c r="AK35" s="19">
        <v>5.6949565437813534E-3</v>
      </c>
      <c r="AL35" s="14"/>
      <c r="AM35" s="9">
        <v>45171.352182655784</v>
      </c>
      <c r="AN35" s="19">
        <v>8.2956886818120648E-2</v>
      </c>
      <c r="AO35" s="9">
        <v>51779.566615815631</v>
      </c>
      <c r="AP35" s="19">
        <v>0.24225945379260222</v>
      </c>
      <c r="AQ35" s="9">
        <v>96950.918798471423</v>
      </c>
      <c r="AR35" s="19">
        <v>0.12786107890051251</v>
      </c>
      <c r="AS35" s="14"/>
      <c r="AT35" s="9">
        <v>48608.951894676109</v>
      </c>
      <c r="AU35" s="19">
        <v>1.6240167640311234E-2</v>
      </c>
      <c r="AV35" s="9">
        <v>55393.180776104899</v>
      </c>
      <c r="AW35" s="19">
        <v>4.0369036472233687E-2</v>
      </c>
      <c r="AX35" s="213">
        <v>104002.13267078101</v>
      </c>
      <c r="AY35" s="215">
        <v>2.3824732528508783E-2</v>
      </c>
    </row>
    <row r="36" spans="1:51">
      <c r="A36" s="41">
        <v>24</v>
      </c>
      <c r="B36" s="41" t="s">
        <v>36</v>
      </c>
      <c r="C36" s="14"/>
      <c r="D36" s="9">
        <v>0</v>
      </c>
      <c r="E36" s="19">
        <v>0</v>
      </c>
      <c r="F36" s="9">
        <v>0</v>
      </c>
      <c r="G36" s="19">
        <v>0</v>
      </c>
      <c r="H36" s="9">
        <v>0</v>
      </c>
      <c r="I36" s="19">
        <v>0</v>
      </c>
      <c r="J36" s="14"/>
      <c r="K36" s="9">
        <v>0</v>
      </c>
      <c r="L36" s="19">
        <v>0</v>
      </c>
      <c r="M36" s="9">
        <v>0</v>
      </c>
      <c r="N36" s="19">
        <v>0</v>
      </c>
      <c r="O36" s="9">
        <v>0</v>
      </c>
      <c r="P36" s="19">
        <v>0</v>
      </c>
      <c r="Q36" s="14"/>
      <c r="R36" s="9">
        <v>0</v>
      </c>
      <c r="S36" s="19">
        <v>0</v>
      </c>
      <c r="T36" s="9">
        <v>0</v>
      </c>
      <c r="U36" s="19">
        <v>0</v>
      </c>
      <c r="V36" s="9">
        <v>0</v>
      </c>
      <c r="W36" s="19">
        <v>0</v>
      </c>
      <c r="X36" s="14"/>
      <c r="Y36" s="9">
        <v>0</v>
      </c>
      <c r="Z36" s="19">
        <v>0</v>
      </c>
      <c r="AA36" s="9">
        <v>0</v>
      </c>
      <c r="AB36" s="19">
        <v>0</v>
      </c>
      <c r="AC36" s="9">
        <v>0</v>
      </c>
      <c r="AD36" s="19">
        <v>0</v>
      </c>
      <c r="AE36" s="14"/>
      <c r="AF36" s="9">
        <v>0</v>
      </c>
      <c r="AG36" s="19">
        <v>0</v>
      </c>
      <c r="AH36" s="9">
        <v>0</v>
      </c>
      <c r="AI36" s="19">
        <v>0</v>
      </c>
      <c r="AJ36" s="9">
        <v>0</v>
      </c>
      <c r="AK36" s="19">
        <v>0</v>
      </c>
      <c r="AL36" s="14"/>
      <c r="AM36" s="9">
        <v>0</v>
      </c>
      <c r="AN36" s="19">
        <v>0</v>
      </c>
      <c r="AO36" s="9">
        <v>0</v>
      </c>
      <c r="AP36" s="19">
        <v>0</v>
      </c>
      <c r="AQ36" s="9">
        <v>0</v>
      </c>
      <c r="AR36" s="19">
        <v>0</v>
      </c>
      <c r="AS36" s="14"/>
      <c r="AT36" s="9">
        <v>0</v>
      </c>
      <c r="AU36" s="19">
        <v>0</v>
      </c>
      <c r="AV36" s="9">
        <v>0</v>
      </c>
      <c r="AW36" s="19">
        <v>0</v>
      </c>
      <c r="AX36" s="213">
        <v>0</v>
      </c>
      <c r="AY36" s="215">
        <v>0</v>
      </c>
    </row>
    <row r="37" spans="1:51">
      <c r="A37" s="41">
        <v>25</v>
      </c>
      <c r="B37" s="41" t="s">
        <v>37</v>
      </c>
      <c r="C37" s="14"/>
      <c r="D37" s="9">
        <v>0</v>
      </c>
      <c r="E37" s="19">
        <v>0</v>
      </c>
      <c r="F37" s="9">
        <v>0</v>
      </c>
      <c r="G37" s="19">
        <v>0</v>
      </c>
      <c r="H37" s="9">
        <v>0</v>
      </c>
      <c r="I37" s="19">
        <v>0</v>
      </c>
      <c r="J37" s="14"/>
      <c r="K37" s="9">
        <v>3848.1958876217682</v>
      </c>
      <c r="L37" s="19">
        <v>4.4329091733450784E-3</v>
      </c>
      <c r="M37" s="9">
        <v>7080.0547366034971</v>
      </c>
      <c r="N37" s="19">
        <v>2.5500018860516324E-2</v>
      </c>
      <c r="O37" s="9">
        <v>10928.250624225266</v>
      </c>
      <c r="P37" s="19">
        <v>9.5381079638308264E-3</v>
      </c>
      <c r="Q37" s="14"/>
      <c r="R37" s="9">
        <v>0</v>
      </c>
      <c r="S37" s="19">
        <v>0</v>
      </c>
      <c r="T37" s="9">
        <v>0</v>
      </c>
      <c r="U37" s="19">
        <v>0</v>
      </c>
      <c r="V37" s="9">
        <v>0</v>
      </c>
      <c r="W37" s="19">
        <v>0</v>
      </c>
      <c r="X37" s="14"/>
      <c r="Y37" s="9">
        <v>0</v>
      </c>
      <c r="Z37" s="19">
        <v>0</v>
      </c>
      <c r="AA37" s="9">
        <v>0</v>
      </c>
      <c r="AB37" s="19">
        <v>0</v>
      </c>
      <c r="AC37" s="9">
        <v>0</v>
      </c>
      <c r="AD37" s="19">
        <v>0</v>
      </c>
      <c r="AE37" s="14"/>
      <c r="AF37" s="9">
        <v>4990.3342347662774</v>
      </c>
      <c r="AG37" s="19">
        <v>7.4972608057231925E-3</v>
      </c>
      <c r="AH37" s="9">
        <v>18043.727745629898</v>
      </c>
      <c r="AI37" s="19">
        <v>5.191588069188622E-2</v>
      </c>
      <c r="AJ37" s="9">
        <v>23034.061980396174</v>
      </c>
      <c r="AK37" s="19">
        <v>2.2734467172003513E-2</v>
      </c>
      <c r="AL37" s="14"/>
      <c r="AM37" s="9">
        <v>106056.75943056148</v>
      </c>
      <c r="AN37" s="19">
        <v>0.19477253089084889</v>
      </c>
      <c r="AO37" s="9">
        <v>74227.396220457726</v>
      </c>
      <c r="AP37" s="19">
        <v>0.34728541855587136</v>
      </c>
      <c r="AQ37" s="9">
        <v>180284.15565101919</v>
      </c>
      <c r="AR37" s="19">
        <v>0.23776284882996573</v>
      </c>
      <c r="AS37" s="14"/>
      <c r="AT37" s="9">
        <v>114895.28955294951</v>
      </c>
      <c r="AU37" s="19">
        <v>3.8386319611766091E-2</v>
      </c>
      <c r="AV37" s="9">
        <v>99351.178702691119</v>
      </c>
      <c r="AW37" s="19">
        <v>7.2404424162232903E-2</v>
      </c>
      <c r="AX37" s="213">
        <v>214246.46825564065</v>
      </c>
      <c r="AY37" s="215">
        <v>4.9079424337635125E-2</v>
      </c>
    </row>
    <row r="38" spans="1:51">
      <c r="A38" s="41">
        <v>26</v>
      </c>
      <c r="B38" s="41" t="s">
        <v>38</v>
      </c>
      <c r="C38" s="14"/>
      <c r="D38" s="9">
        <v>0</v>
      </c>
      <c r="E38" s="19">
        <v>0</v>
      </c>
      <c r="F38" s="9">
        <v>0</v>
      </c>
      <c r="G38" s="19">
        <v>0</v>
      </c>
      <c r="H38" s="9">
        <v>0</v>
      </c>
      <c r="I38" s="19">
        <v>0</v>
      </c>
      <c r="J38" s="14"/>
      <c r="K38" s="9">
        <v>-291.85020044716259</v>
      </c>
      <c r="L38" s="19">
        <v>-3.3619531556757041E-4</v>
      </c>
      <c r="M38" s="9">
        <v>1465.4994087911891</v>
      </c>
      <c r="N38" s="19">
        <v>5.2782448659681441E-3</v>
      </c>
      <c r="O38" s="9">
        <v>1173.6492083440266</v>
      </c>
      <c r="P38" s="19">
        <v>1.0243535992883132E-3</v>
      </c>
      <c r="Q38" s="14"/>
      <c r="R38" s="9">
        <v>0</v>
      </c>
      <c r="S38" s="19">
        <v>0</v>
      </c>
      <c r="T38" s="9">
        <v>0</v>
      </c>
      <c r="U38" s="19">
        <v>0</v>
      </c>
      <c r="V38" s="9">
        <v>0</v>
      </c>
      <c r="W38" s="19">
        <v>0</v>
      </c>
      <c r="X38" s="14"/>
      <c r="Y38" s="9">
        <v>0</v>
      </c>
      <c r="Z38" s="19">
        <v>0</v>
      </c>
      <c r="AA38" s="9">
        <v>0</v>
      </c>
      <c r="AB38" s="19">
        <v>0</v>
      </c>
      <c r="AC38" s="9">
        <v>0</v>
      </c>
      <c r="AD38" s="19">
        <v>0</v>
      </c>
      <c r="AE38" s="14"/>
      <c r="AF38" s="9">
        <v>29.656645548473612</v>
      </c>
      <c r="AG38" s="19">
        <v>4.4554852609027678E-5</v>
      </c>
      <c r="AH38" s="9">
        <v>2293.0030169804877</v>
      </c>
      <c r="AI38" s="19">
        <v>6.597487655206161E-3</v>
      </c>
      <c r="AJ38" s="9">
        <v>2322.6596625289612</v>
      </c>
      <c r="AK38" s="19">
        <v>2.2924497595969919E-3</v>
      </c>
      <c r="AL38" s="14"/>
      <c r="AM38" s="9">
        <v>139443.1431320798</v>
      </c>
      <c r="AN38" s="19">
        <v>0.25608640174408059</v>
      </c>
      <c r="AO38" s="9">
        <v>131902.48294114252</v>
      </c>
      <c r="AP38" s="19">
        <v>0.61712805957415928</v>
      </c>
      <c r="AQ38" s="9">
        <v>271345.62607322232</v>
      </c>
      <c r="AR38" s="19">
        <v>0.35785678913240232</v>
      </c>
      <c r="AS38" s="14"/>
      <c r="AT38" s="9">
        <v>139180.94957718111</v>
      </c>
      <c r="AU38" s="19">
        <v>4.6500117064212768E-2</v>
      </c>
      <c r="AV38" s="9">
        <v>135660.98536691419</v>
      </c>
      <c r="AW38" s="19">
        <v>9.8866019055156573E-2</v>
      </c>
      <c r="AX38" s="213">
        <v>274841.93494409532</v>
      </c>
      <c r="AY38" s="215">
        <v>6.2960589552415278E-2</v>
      </c>
    </row>
    <row r="39" spans="1:51" s="6" customFormat="1">
      <c r="A39" s="41">
        <v>27</v>
      </c>
      <c r="B39" s="41" t="s">
        <v>39</v>
      </c>
      <c r="C39" s="14"/>
      <c r="D39" s="9">
        <v>0</v>
      </c>
      <c r="E39" s="19">
        <v>0</v>
      </c>
      <c r="F39" s="9">
        <v>0</v>
      </c>
      <c r="G39" s="19">
        <v>0</v>
      </c>
      <c r="H39" s="9">
        <v>0</v>
      </c>
      <c r="I39" s="19">
        <v>0</v>
      </c>
      <c r="J39" s="14"/>
      <c r="K39" s="9">
        <v>903.64675880894788</v>
      </c>
      <c r="L39" s="19">
        <v>1.0409511686951456E-3</v>
      </c>
      <c r="M39" s="9">
        <v>770.86811765581297</v>
      </c>
      <c r="N39" s="19">
        <v>2.7764123683348867E-3</v>
      </c>
      <c r="O39" s="9">
        <v>1674.5148764647608</v>
      </c>
      <c r="P39" s="19">
        <v>1.4615059837076172E-3</v>
      </c>
      <c r="Q39" s="14"/>
      <c r="R39" s="9">
        <v>0</v>
      </c>
      <c r="S39" s="19">
        <v>0</v>
      </c>
      <c r="T39" s="9">
        <v>0</v>
      </c>
      <c r="U39" s="19">
        <v>0</v>
      </c>
      <c r="V39" s="9">
        <v>0</v>
      </c>
      <c r="W39" s="19">
        <v>0</v>
      </c>
      <c r="X39" s="14"/>
      <c r="Y39" s="9">
        <v>0</v>
      </c>
      <c r="Z39" s="19">
        <v>0</v>
      </c>
      <c r="AA39" s="9">
        <v>0</v>
      </c>
      <c r="AB39" s="19">
        <v>0</v>
      </c>
      <c r="AC39" s="9">
        <v>0</v>
      </c>
      <c r="AD39" s="19">
        <v>0</v>
      </c>
      <c r="AE39" s="14"/>
      <c r="AF39" s="9">
        <v>26.231459567661961</v>
      </c>
      <c r="AG39" s="19">
        <v>3.9409002371712976E-5</v>
      </c>
      <c r="AH39" s="9">
        <v>1256.6321021171275</v>
      </c>
      <c r="AI39" s="19">
        <v>3.615614423294963E-3</v>
      </c>
      <c r="AJ39" s="9">
        <v>1282.8635616847894</v>
      </c>
      <c r="AK39" s="19">
        <v>1.2661778697176502E-3</v>
      </c>
      <c r="AL39" s="14"/>
      <c r="AM39" s="9">
        <v>628.69502902014449</v>
      </c>
      <c r="AN39" s="19">
        <v>1.1545942250000816E-3</v>
      </c>
      <c r="AO39" s="9">
        <v>979.39985019769881</v>
      </c>
      <c r="AP39" s="19">
        <v>4.5822877297118821E-3</v>
      </c>
      <c r="AQ39" s="9">
        <v>1608.0948792178433</v>
      </c>
      <c r="AR39" s="19">
        <v>2.1207921366746718E-3</v>
      </c>
      <c r="AS39" s="14"/>
      <c r="AT39" s="9">
        <v>1558.5732473967544</v>
      </c>
      <c r="AU39" s="19">
        <v>5.2071665466623242E-4</v>
      </c>
      <c r="AV39" s="9">
        <v>3006.9000699706394</v>
      </c>
      <c r="AW39" s="19">
        <v>2.1913466042623284E-3</v>
      </c>
      <c r="AX39" s="213">
        <v>4565.473317367394</v>
      </c>
      <c r="AY39" s="215">
        <v>1.0458552902625304E-3</v>
      </c>
    </row>
    <row r="40" spans="1:51" s="6" customFormat="1">
      <c r="A40" s="41">
        <v>28</v>
      </c>
      <c r="B40" s="41" t="s">
        <v>40</v>
      </c>
      <c r="C40" s="14"/>
      <c r="D40" s="9">
        <v>0</v>
      </c>
      <c r="E40" s="19">
        <v>0</v>
      </c>
      <c r="F40" s="9">
        <v>0</v>
      </c>
      <c r="G40" s="19">
        <v>0</v>
      </c>
      <c r="H40" s="9">
        <v>0</v>
      </c>
      <c r="I40" s="19">
        <v>0</v>
      </c>
      <c r="J40" s="14"/>
      <c r="K40" s="9">
        <v>-1889.7463941352171</v>
      </c>
      <c r="L40" s="19">
        <v>-2.1768834982657083E-3</v>
      </c>
      <c r="M40" s="9">
        <v>68996.459776492586</v>
      </c>
      <c r="N40" s="19">
        <v>0.24850246093626335</v>
      </c>
      <c r="O40" s="9">
        <v>67106.713382357368</v>
      </c>
      <c r="P40" s="19">
        <v>5.8570314622899848E-2</v>
      </c>
      <c r="Q40" s="14"/>
      <c r="R40" s="9">
        <v>225.10098924572253</v>
      </c>
      <c r="S40" s="19">
        <v>1.8764201399241644E-3</v>
      </c>
      <c r="T40" s="9">
        <v>103.80165343765839</v>
      </c>
      <c r="U40" s="19">
        <v>9.419387789261197E-4</v>
      </c>
      <c r="V40" s="9">
        <v>328.90264268338092</v>
      </c>
      <c r="W40" s="19">
        <v>1.4289987647162269E-3</v>
      </c>
      <c r="X40" s="14"/>
      <c r="Y40" s="9">
        <v>176642.56181413293</v>
      </c>
      <c r="Z40" s="19">
        <v>0.3320835795739468</v>
      </c>
      <c r="AA40" s="9">
        <v>282552.5923381176</v>
      </c>
      <c r="AB40" s="19">
        <v>1.3574013477236777</v>
      </c>
      <c r="AC40" s="9">
        <v>459195.1541522505</v>
      </c>
      <c r="AD40" s="19">
        <v>0.62046775297265633</v>
      </c>
      <c r="AE40" s="14"/>
      <c r="AF40" s="9">
        <v>14962.421246034839</v>
      </c>
      <c r="AG40" s="19">
        <v>2.2478890008029852E-2</v>
      </c>
      <c r="AH40" s="9">
        <v>39210.700580991521</v>
      </c>
      <c r="AI40" s="19">
        <v>0.11281804302888884</v>
      </c>
      <c r="AJ40" s="9">
        <v>54173.121827026363</v>
      </c>
      <c r="AK40" s="19">
        <v>5.3468513752792067E-2</v>
      </c>
      <c r="AL40" s="14"/>
      <c r="AM40" s="9">
        <v>0</v>
      </c>
      <c r="AN40" s="19">
        <v>0</v>
      </c>
      <c r="AO40" s="9">
        <v>15337.022616377315</v>
      </c>
      <c r="AP40" s="19">
        <v>7.1756852455259368E-2</v>
      </c>
      <c r="AQ40" s="9">
        <v>15337.022616377315</v>
      </c>
      <c r="AR40" s="19">
        <v>2.022681458984258E-2</v>
      </c>
      <c r="AS40" s="14"/>
      <c r="AT40" s="9">
        <v>189940.3376552783</v>
      </c>
      <c r="AU40" s="19">
        <v>6.3458741753221956E-2</v>
      </c>
      <c r="AV40" s="9">
        <v>406200.57696541672</v>
      </c>
      <c r="AW40" s="19">
        <v>0.29602788063098356</v>
      </c>
      <c r="AX40" s="213">
        <v>596140.91462069505</v>
      </c>
      <c r="AY40" s="215">
        <v>0.13656352495287724</v>
      </c>
    </row>
    <row r="41" spans="1:51" s="6" customFormat="1">
      <c r="A41" s="41">
        <v>29</v>
      </c>
      <c r="B41" s="41" t="s">
        <v>41</v>
      </c>
      <c r="C41" s="14"/>
      <c r="D41" s="9">
        <v>11841.4</v>
      </c>
      <c r="E41" s="19">
        <v>4.5022280352227273E-2</v>
      </c>
      <c r="F41" s="9">
        <v>79386.760000000009</v>
      </c>
      <c r="G41" s="19">
        <v>0.36946242163902998</v>
      </c>
      <c r="H41" s="9">
        <v>91228.160000000003</v>
      </c>
      <c r="I41" s="19">
        <v>0.19090061793367832</v>
      </c>
      <c r="J41" s="14"/>
      <c r="K41" s="9">
        <v>181182.86829463177</v>
      </c>
      <c r="L41" s="19">
        <v>0.20871265974264461</v>
      </c>
      <c r="M41" s="9">
        <v>103570.33728564854</v>
      </c>
      <c r="N41" s="19">
        <v>0.37302614915108118</v>
      </c>
      <c r="O41" s="9">
        <v>284753.20558028028</v>
      </c>
      <c r="P41" s="19">
        <v>0.24853079520805491</v>
      </c>
      <c r="Q41" s="14"/>
      <c r="R41" s="9">
        <v>9453.95762962359</v>
      </c>
      <c r="S41" s="19">
        <v>7.8807279157936949E-2</v>
      </c>
      <c r="T41" s="9">
        <v>27996.091252035243</v>
      </c>
      <c r="U41" s="19">
        <v>0.25404801499124541</v>
      </c>
      <c r="V41" s="9">
        <v>37450.048881658833</v>
      </c>
      <c r="W41" s="19">
        <v>0.16271098691648456</v>
      </c>
      <c r="X41" s="14"/>
      <c r="Y41" s="9">
        <v>362344.14548666123</v>
      </c>
      <c r="Z41" s="19">
        <v>0.68119789271107645</v>
      </c>
      <c r="AA41" s="9">
        <v>77067.143557463336</v>
      </c>
      <c r="AB41" s="19">
        <v>0.37023565653551566</v>
      </c>
      <c r="AC41" s="9">
        <v>439411.28904412454</v>
      </c>
      <c r="AD41" s="19">
        <v>0.59373565395602979</v>
      </c>
      <c r="AE41" s="14"/>
      <c r="AF41" s="9">
        <v>198915.57939956267</v>
      </c>
      <c r="AG41" s="19">
        <v>0.29884210293780195</v>
      </c>
      <c r="AH41" s="9">
        <v>107752.7430124831</v>
      </c>
      <c r="AI41" s="19">
        <v>0.31002898233234577</v>
      </c>
      <c r="AJ41" s="9">
        <v>306668.32241204579</v>
      </c>
      <c r="AK41" s="19">
        <v>0.30267961050481335</v>
      </c>
      <c r="AL41" s="14"/>
      <c r="AM41" s="9">
        <v>0</v>
      </c>
      <c r="AN41" s="19">
        <v>0</v>
      </c>
      <c r="AO41" s="9">
        <v>0</v>
      </c>
      <c r="AP41" s="19">
        <v>0</v>
      </c>
      <c r="AQ41" s="9">
        <v>0</v>
      </c>
      <c r="AR41" s="19">
        <v>0</v>
      </c>
      <c r="AS41" s="14"/>
      <c r="AT41" s="9">
        <v>763737.95081047923</v>
      </c>
      <c r="AU41" s="19">
        <v>0.25516354233073724</v>
      </c>
      <c r="AV41" s="9">
        <v>395773.07510763023</v>
      </c>
      <c r="AW41" s="19">
        <v>0.28842860221957206</v>
      </c>
      <c r="AX41" s="213">
        <v>1159511.0259181093</v>
      </c>
      <c r="AY41" s="215">
        <v>0.26561993823533314</v>
      </c>
    </row>
    <row r="42" spans="1:51" s="6" customFormat="1">
      <c r="A42" s="41">
        <v>30</v>
      </c>
      <c r="B42" s="41" t="s">
        <v>42</v>
      </c>
      <c r="C42" s="14"/>
      <c r="D42" s="9">
        <v>1771798.8</v>
      </c>
      <c r="E42" s="19">
        <v>6.7365701945158394</v>
      </c>
      <c r="F42" s="9">
        <v>2930014.83</v>
      </c>
      <c r="G42" s="19">
        <v>13.636157648077219</v>
      </c>
      <c r="H42" s="9">
        <v>4701813.63</v>
      </c>
      <c r="I42" s="19">
        <v>9.8388384395343635</v>
      </c>
      <c r="J42" s="14"/>
      <c r="K42" s="9">
        <v>3885839.0804751622</v>
      </c>
      <c r="L42" s="19">
        <v>4.476272052935113</v>
      </c>
      <c r="M42" s="9">
        <v>4083213.2851806437</v>
      </c>
      <c r="N42" s="19">
        <v>14.706385707064111</v>
      </c>
      <c r="O42" s="9">
        <v>7969052.3656558059</v>
      </c>
      <c r="P42" s="19">
        <v>6.9553384568753946</v>
      </c>
      <c r="Q42" s="14"/>
      <c r="R42" s="9">
        <v>1189420.1521170528</v>
      </c>
      <c r="S42" s="19">
        <v>9.9148916925806532</v>
      </c>
      <c r="T42" s="9">
        <v>2956156.5349845784</v>
      </c>
      <c r="U42" s="19">
        <v>26.825376905486191</v>
      </c>
      <c r="V42" s="9">
        <v>4145576.6871016314</v>
      </c>
      <c r="W42" s="19">
        <v>18.01148180681357</v>
      </c>
      <c r="X42" s="14"/>
      <c r="Y42" s="9">
        <v>4543626.6715096477</v>
      </c>
      <c r="Z42" s="19">
        <v>8.5419040226003951</v>
      </c>
      <c r="AA42" s="9">
        <v>3541098.7992425943</v>
      </c>
      <c r="AB42" s="19">
        <v>17.011672916320826</v>
      </c>
      <c r="AC42" s="9">
        <v>8084725.470752242</v>
      </c>
      <c r="AD42" s="19">
        <v>10.924138464612888</v>
      </c>
      <c r="AE42" s="14"/>
      <c r="AF42" s="9">
        <v>7367178.3263008399</v>
      </c>
      <c r="AG42" s="19">
        <v>11.068127847980819</v>
      </c>
      <c r="AH42" s="9">
        <v>9104097.6856491938</v>
      </c>
      <c r="AI42" s="19">
        <v>26.194545601582455</v>
      </c>
      <c r="AJ42" s="9">
        <v>16471276.011950035</v>
      </c>
      <c r="AK42" s="19">
        <v>16.257040729220368</v>
      </c>
      <c r="AL42" s="14"/>
      <c r="AM42" s="9">
        <v>7712592.3032812774</v>
      </c>
      <c r="AN42" s="19">
        <v>14.164124292548387</v>
      </c>
      <c r="AO42" s="9">
        <v>5795040.0746036423</v>
      </c>
      <c r="AP42" s="19">
        <v>27.11307442173355</v>
      </c>
      <c r="AQ42" s="9">
        <v>13507632.377884921</v>
      </c>
      <c r="AR42" s="19">
        <v>17.814173095336276</v>
      </c>
      <c r="AS42" s="14"/>
      <c r="AT42" s="9">
        <v>26470455.333683982</v>
      </c>
      <c r="AU42" s="19">
        <v>8.8437338263506486</v>
      </c>
      <c r="AV42" s="9">
        <v>28409621.209660653</v>
      </c>
      <c r="AW42" s="19">
        <v>20.704155614581758</v>
      </c>
      <c r="AX42" s="213">
        <v>54880076.543344632</v>
      </c>
      <c r="AY42" s="215">
        <v>12.571887818187143</v>
      </c>
    </row>
    <row r="43" spans="1:51" s="6" customFormat="1">
      <c r="A43" s="41">
        <v>31</v>
      </c>
      <c r="B43" s="41" t="s">
        <v>43</v>
      </c>
      <c r="C43" s="14"/>
      <c r="D43" s="9">
        <v>2679.14</v>
      </c>
      <c r="E43" s="19">
        <v>1.018637932869983E-2</v>
      </c>
      <c r="F43" s="9">
        <v>1774.1399999999999</v>
      </c>
      <c r="G43" s="19">
        <v>8.2567680142969502E-3</v>
      </c>
      <c r="H43" s="9">
        <v>4453.28</v>
      </c>
      <c r="I43" s="19">
        <v>9.3187663089082471E-3</v>
      </c>
      <c r="J43" s="14"/>
      <c r="K43" s="9">
        <v>593578.08017149032</v>
      </c>
      <c r="L43" s="19">
        <v>0.68376917223798639</v>
      </c>
      <c r="M43" s="9">
        <v>351911.46361034981</v>
      </c>
      <c r="N43" s="19">
        <v>1.267468867564262</v>
      </c>
      <c r="O43" s="9">
        <v>945489.54378184013</v>
      </c>
      <c r="P43" s="19">
        <v>0.82521728841698017</v>
      </c>
      <c r="Q43" s="14"/>
      <c r="R43" s="9">
        <v>150815.47891012012</v>
      </c>
      <c r="S43" s="19">
        <v>1.2571832890984731</v>
      </c>
      <c r="T43" s="9">
        <v>53694.025781516466</v>
      </c>
      <c r="U43" s="19">
        <v>0.4872416132623999</v>
      </c>
      <c r="V43" s="9">
        <v>204509.5046916366</v>
      </c>
      <c r="W43" s="19">
        <v>0.88854205363866734</v>
      </c>
      <c r="X43" s="14"/>
      <c r="Y43" s="9">
        <v>846015.76889423688</v>
      </c>
      <c r="Z43" s="19">
        <v>1.5904883965961869</v>
      </c>
      <c r="AA43" s="9">
        <v>302083.10054091125</v>
      </c>
      <c r="AB43" s="19">
        <v>1.451227201299554</v>
      </c>
      <c r="AC43" s="9">
        <v>1148098.8694351481</v>
      </c>
      <c r="AD43" s="19">
        <v>1.5513193448741933</v>
      </c>
      <c r="AE43" s="14"/>
      <c r="AF43" s="9">
        <v>995119.33786221361</v>
      </c>
      <c r="AG43" s="19">
        <v>1.4950239518618156</v>
      </c>
      <c r="AH43" s="9">
        <v>325764.81120958208</v>
      </c>
      <c r="AI43" s="19">
        <v>0.93729895012784115</v>
      </c>
      <c r="AJ43" s="9">
        <v>1320884.1490717956</v>
      </c>
      <c r="AK43" s="19">
        <v>1.303703938569329</v>
      </c>
      <c r="AL43" s="14"/>
      <c r="AM43" s="9">
        <v>424574.29985359899</v>
      </c>
      <c r="AN43" s="19">
        <v>0.77972786815006168</v>
      </c>
      <c r="AO43" s="9">
        <v>141839.60188841113</v>
      </c>
      <c r="AP43" s="19">
        <v>0.66362055006368192</v>
      </c>
      <c r="AQ43" s="9">
        <v>566413.90174201014</v>
      </c>
      <c r="AR43" s="19">
        <v>0.74699954862237117</v>
      </c>
      <c r="AS43" s="14"/>
      <c r="AT43" s="9">
        <v>3012782.1056916602</v>
      </c>
      <c r="AU43" s="19">
        <v>1.0065653455391883</v>
      </c>
      <c r="AV43" s="9">
        <v>1177067.1430307708</v>
      </c>
      <c r="AW43" s="19">
        <v>0.85781436923323695</v>
      </c>
      <c r="AX43" s="213">
        <v>4189849.2487224312</v>
      </c>
      <c r="AY43" s="215">
        <v>0.95980760319187197</v>
      </c>
    </row>
    <row r="44" spans="1:51" s="6" customFormat="1">
      <c r="A44" s="41">
        <v>32</v>
      </c>
      <c r="B44" s="41" t="s">
        <v>44</v>
      </c>
      <c r="C44" s="14"/>
      <c r="D44" s="9">
        <v>2305148.9900000002</v>
      </c>
      <c r="E44" s="19">
        <v>8.7644251593083222</v>
      </c>
      <c r="F44" s="9">
        <v>14084029.220000001</v>
      </c>
      <c r="G44" s="19">
        <v>65.546440515472071</v>
      </c>
      <c r="H44" s="9">
        <v>16389178.210000001</v>
      </c>
      <c r="I44" s="19">
        <v>34.295378178340727</v>
      </c>
      <c r="J44" s="14"/>
      <c r="K44" s="9">
        <v>8651733.636929851</v>
      </c>
      <c r="L44" s="19">
        <v>9.9663194194063589</v>
      </c>
      <c r="M44" s="9">
        <v>15882963.874012116</v>
      </c>
      <c r="N44" s="19">
        <v>57.205190272654022</v>
      </c>
      <c r="O44" s="9">
        <v>24534697.510941967</v>
      </c>
      <c r="P44" s="19">
        <v>21.41372867131567</v>
      </c>
      <c r="Q44" s="14"/>
      <c r="R44" s="9">
        <v>1354885.2638083827</v>
      </c>
      <c r="S44" s="19">
        <v>11.29419290788312</v>
      </c>
      <c r="T44" s="9">
        <v>5658213.0042765122</v>
      </c>
      <c r="U44" s="19">
        <v>51.344945592345844</v>
      </c>
      <c r="V44" s="9">
        <v>7013098.2680848949</v>
      </c>
      <c r="W44" s="19">
        <v>30.470137546368857</v>
      </c>
      <c r="X44" s="14"/>
      <c r="Y44" s="9">
        <v>13361984.348908309</v>
      </c>
      <c r="Z44" s="19">
        <v>25.120194970142819</v>
      </c>
      <c r="AA44" s="9">
        <v>14679653.259503376</v>
      </c>
      <c r="AB44" s="19">
        <v>70.522025487989239</v>
      </c>
      <c r="AC44" s="9">
        <v>28041637.608411685</v>
      </c>
      <c r="AD44" s="19">
        <v>37.890059856328428</v>
      </c>
      <c r="AE44" s="14"/>
      <c r="AF44" s="9">
        <v>9301431.2825454958</v>
      </c>
      <c r="AG44" s="19">
        <v>13.97406524515527</v>
      </c>
      <c r="AH44" s="9">
        <v>20546247.29248634</v>
      </c>
      <c r="AI44" s="19">
        <v>59.116194732047809</v>
      </c>
      <c r="AJ44" s="9">
        <v>29847678.575031836</v>
      </c>
      <c r="AK44" s="19">
        <v>29.459461787594911</v>
      </c>
      <c r="AL44" s="14"/>
      <c r="AM44" s="9">
        <v>7866039.600809427</v>
      </c>
      <c r="AN44" s="19">
        <v>14.44592923037969</v>
      </c>
      <c r="AO44" s="9">
        <v>6974113.2336874548</v>
      </c>
      <c r="AP44" s="19">
        <v>32.629567474302199</v>
      </c>
      <c r="AQ44" s="9">
        <v>14840152.834496882</v>
      </c>
      <c r="AR44" s="19">
        <v>19.571531409738295</v>
      </c>
      <c r="AS44" s="14"/>
      <c r="AT44" s="9">
        <v>42841223.123001464</v>
      </c>
      <c r="AU44" s="19">
        <v>14.313179328388761</v>
      </c>
      <c r="AV44" s="9">
        <v>77825219.883965805</v>
      </c>
      <c r="AW44" s="19">
        <v>56.716893594792047</v>
      </c>
      <c r="AX44" s="213">
        <v>120666443.00696728</v>
      </c>
      <c r="AY44" s="215">
        <v>27.642180559007144</v>
      </c>
    </row>
    <row r="45" spans="1:51" s="6" customFormat="1">
      <c r="A45" s="41">
        <v>33</v>
      </c>
      <c r="B45" s="41" t="s">
        <v>45</v>
      </c>
      <c r="C45" s="14"/>
      <c r="D45" s="9">
        <v>137454.23000000001</v>
      </c>
      <c r="E45" s="19">
        <v>0.52261581220628717</v>
      </c>
      <c r="F45" s="9">
        <v>210289.49</v>
      </c>
      <c r="G45" s="19">
        <v>0.97867785787751715</v>
      </c>
      <c r="H45" s="9">
        <v>347743.72</v>
      </c>
      <c r="I45" s="19">
        <v>0.72767543520066624</v>
      </c>
      <c r="J45" s="14"/>
      <c r="K45" s="9">
        <v>454956.0611714503</v>
      </c>
      <c r="L45" s="19">
        <v>0.52408426076310288</v>
      </c>
      <c r="M45" s="9">
        <v>190449.01564113889</v>
      </c>
      <c r="N45" s="19">
        <v>0.68593445552167986</v>
      </c>
      <c r="O45" s="9">
        <v>645405.07681258919</v>
      </c>
      <c r="P45" s="19">
        <v>0.56330546532276438</v>
      </c>
      <c r="Q45" s="14"/>
      <c r="R45" s="9">
        <v>46297.331736922089</v>
      </c>
      <c r="S45" s="19">
        <v>0.38593009291966762</v>
      </c>
      <c r="T45" s="9">
        <v>22425.505077482012</v>
      </c>
      <c r="U45" s="19">
        <v>0.20349823119312171</v>
      </c>
      <c r="V45" s="9">
        <v>68722.836814404101</v>
      </c>
      <c r="W45" s="19">
        <v>0.29858333795789982</v>
      </c>
      <c r="X45" s="14"/>
      <c r="Y45" s="9">
        <v>848186.97707322158</v>
      </c>
      <c r="Z45" s="19">
        <v>1.5945702134396049</v>
      </c>
      <c r="AA45" s="9">
        <v>1488688.0713335383</v>
      </c>
      <c r="AB45" s="19">
        <v>7.1517559886697937</v>
      </c>
      <c r="AC45" s="9">
        <v>2336875.0484067597</v>
      </c>
      <c r="AD45" s="19">
        <v>3.1576021592380812</v>
      </c>
      <c r="AE45" s="14"/>
      <c r="AF45" s="9">
        <v>272905.1763695245</v>
      </c>
      <c r="AG45" s="19">
        <v>0.41000085088890598</v>
      </c>
      <c r="AH45" s="9">
        <v>275132.11041937117</v>
      </c>
      <c r="AI45" s="19">
        <v>0.79161723233705883</v>
      </c>
      <c r="AJ45" s="9">
        <v>548037.28678889573</v>
      </c>
      <c r="AK45" s="19">
        <v>0.54090918554182554</v>
      </c>
      <c r="AL45" s="14"/>
      <c r="AM45" s="9">
        <v>38450.370732165589</v>
      </c>
      <c r="AN45" s="19">
        <v>7.0613849238893966E-2</v>
      </c>
      <c r="AO45" s="9">
        <v>53370.412039143863</v>
      </c>
      <c r="AP45" s="19">
        <v>0.24970249297799091</v>
      </c>
      <c r="AQ45" s="9">
        <v>91820.782771309459</v>
      </c>
      <c r="AR45" s="19">
        <v>0.12109533871497795</v>
      </c>
      <c r="AS45" s="14"/>
      <c r="AT45" s="9">
        <v>1798250.1470832841</v>
      </c>
      <c r="AU45" s="19">
        <v>0.60079229667664202</v>
      </c>
      <c r="AV45" s="9">
        <v>2240354.6045106743</v>
      </c>
      <c r="AW45" s="19">
        <v>1.6327092157026275</v>
      </c>
      <c r="AX45" s="213">
        <v>4038604.7515939586</v>
      </c>
      <c r="AY45" s="215">
        <v>0.92516062434672541</v>
      </c>
    </row>
    <row r="46" spans="1:51" s="6" customFormat="1">
      <c r="A46" s="41">
        <v>34</v>
      </c>
      <c r="B46" s="41" t="s">
        <v>46</v>
      </c>
      <c r="C46" s="14"/>
      <c r="D46" s="9">
        <v>0</v>
      </c>
      <c r="E46" s="19">
        <v>0</v>
      </c>
      <c r="F46" s="9">
        <v>0</v>
      </c>
      <c r="G46" s="19">
        <v>0</v>
      </c>
      <c r="H46" s="9">
        <v>0</v>
      </c>
      <c r="I46" s="19">
        <v>0</v>
      </c>
      <c r="J46" s="14"/>
      <c r="K46" s="9">
        <v>0</v>
      </c>
      <c r="L46" s="19">
        <v>0</v>
      </c>
      <c r="M46" s="9">
        <v>0</v>
      </c>
      <c r="N46" s="19">
        <v>0</v>
      </c>
      <c r="O46" s="9">
        <v>0</v>
      </c>
      <c r="P46" s="19">
        <v>0</v>
      </c>
      <c r="Q46" s="14"/>
      <c r="R46" s="9">
        <v>0</v>
      </c>
      <c r="S46" s="19">
        <v>0</v>
      </c>
      <c r="T46" s="9">
        <v>0</v>
      </c>
      <c r="U46" s="19">
        <v>0</v>
      </c>
      <c r="V46" s="9">
        <v>0</v>
      </c>
      <c r="W46" s="19">
        <v>0</v>
      </c>
      <c r="X46" s="14"/>
      <c r="Y46" s="9">
        <v>0</v>
      </c>
      <c r="Z46" s="19">
        <v>0</v>
      </c>
      <c r="AA46" s="9">
        <v>0</v>
      </c>
      <c r="AB46" s="19">
        <v>0</v>
      </c>
      <c r="AC46" s="9">
        <v>0</v>
      </c>
      <c r="AD46" s="19">
        <v>0</v>
      </c>
      <c r="AE46" s="14"/>
      <c r="AF46" s="9">
        <v>0</v>
      </c>
      <c r="AG46" s="19">
        <v>0</v>
      </c>
      <c r="AH46" s="9">
        <v>0</v>
      </c>
      <c r="AI46" s="19">
        <v>0</v>
      </c>
      <c r="AJ46" s="9">
        <v>0</v>
      </c>
      <c r="AK46" s="19">
        <v>0</v>
      </c>
      <c r="AL46" s="14"/>
      <c r="AM46" s="9">
        <v>136043.13278055639</v>
      </c>
      <c r="AN46" s="19">
        <v>0.24984230542455391</v>
      </c>
      <c r="AO46" s="9">
        <v>3783.1526684973978</v>
      </c>
      <c r="AP46" s="19">
        <v>1.7700119158669564E-2</v>
      </c>
      <c r="AQ46" s="9">
        <v>139826.2854490538</v>
      </c>
      <c r="AR46" s="19">
        <v>0.18440608854187499</v>
      </c>
      <c r="AS46" s="14"/>
      <c r="AT46" s="9">
        <v>136043.13278055639</v>
      </c>
      <c r="AU46" s="19">
        <v>4.5451777842412951E-2</v>
      </c>
      <c r="AV46" s="9">
        <v>3783.1526684973978</v>
      </c>
      <c r="AW46" s="19">
        <v>2.7570582861434064E-3</v>
      </c>
      <c r="AX46" s="213">
        <v>139826.2854490538</v>
      </c>
      <c r="AY46" s="215">
        <v>3.2031303260135445E-2</v>
      </c>
    </row>
    <row r="47" spans="1:51" s="6" customFormat="1">
      <c r="A47" s="41">
        <v>35</v>
      </c>
      <c r="B47" s="41" t="s">
        <v>47</v>
      </c>
      <c r="C47" s="14"/>
      <c r="D47" s="9">
        <v>0</v>
      </c>
      <c r="E47" s="19">
        <v>0</v>
      </c>
      <c r="F47" s="9">
        <v>0</v>
      </c>
      <c r="G47" s="19">
        <v>0</v>
      </c>
      <c r="H47" s="9">
        <v>0</v>
      </c>
      <c r="I47" s="19">
        <v>0</v>
      </c>
      <c r="J47" s="14"/>
      <c r="K47" s="9">
        <v>0</v>
      </c>
      <c r="L47" s="19">
        <v>0</v>
      </c>
      <c r="M47" s="9">
        <v>0</v>
      </c>
      <c r="N47" s="19">
        <v>0</v>
      </c>
      <c r="O47" s="9">
        <v>0</v>
      </c>
      <c r="P47" s="19">
        <v>0</v>
      </c>
      <c r="Q47" s="14"/>
      <c r="R47" s="9">
        <v>0</v>
      </c>
      <c r="S47" s="19">
        <v>0</v>
      </c>
      <c r="T47" s="9">
        <v>0</v>
      </c>
      <c r="U47" s="19">
        <v>0</v>
      </c>
      <c r="V47" s="9">
        <v>0</v>
      </c>
      <c r="W47" s="19">
        <v>0</v>
      </c>
      <c r="X47" s="14"/>
      <c r="Y47" s="9">
        <v>0</v>
      </c>
      <c r="Z47" s="19">
        <v>0</v>
      </c>
      <c r="AA47" s="9">
        <v>0</v>
      </c>
      <c r="AB47" s="19">
        <v>0</v>
      </c>
      <c r="AC47" s="9">
        <v>0</v>
      </c>
      <c r="AD47" s="19">
        <v>0</v>
      </c>
      <c r="AE47" s="14"/>
      <c r="AF47" s="9">
        <v>0</v>
      </c>
      <c r="AG47" s="19">
        <v>0</v>
      </c>
      <c r="AH47" s="9">
        <v>0</v>
      </c>
      <c r="AI47" s="19">
        <v>0</v>
      </c>
      <c r="AJ47" s="9">
        <v>0</v>
      </c>
      <c r="AK47" s="19">
        <v>0</v>
      </c>
      <c r="AL47" s="14"/>
      <c r="AM47" s="9">
        <v>0</v>
      </c>
      <c r="AN47" s="19">
        <v>0</v>
      </c>
      <c r="AO47" s="9">
        <v>0</v>
      </c>
      <c r="AP47" s="19">
        <v>0</v>
      </c>
      <c r="AQ47" s="9">
        <v>0</v>
      </c>
      <c r="AR47" s="19">
        <v>0</v>
      </c>
      <c r="AS47" s="14"/>
      <c r="AT47" s="9">
        <v>0</v>
      </c>
      <c r="AU47" s="19">
        <v>0</v>
      </c>
      <c r="AV47" s="9">
        <v>0</v>
      </c>
      <c r="AW47" s="19">
        <v>0</v>
      </c>
      <c r="AX47" s="213">
        <v>0</v>
      </c>
      <c r="AY47" s="215">
        <v>0</v>
      </c>
    </row>
    <row r="48" spans="1:51" s="6" customFormat="1">
      <c r="A48" s="41">
        <v>36</v>
      </c>
      <c r="B48" s="41" t="s">
        <v>48</v>
      </c>
      <c r="C48" s="14"/>
      <c r="D48" s="9">
        <v>10984841.6</v>
      </c>
      <c r="E48" s="19">
        <v>41.765552902529159</v>
      </c>
      <c r="F48" s="9">
        <v>32325766.690000001</v>
      </c>
      <c r="G48" s="19">
        <v>150.44266881058869</v>
      </c>
      <c r="H48" s="9">
        <v>43310608.289999999</v>
      </c>
      <c r="I48" s="19">
        <v>90.630150664493186</v>
      </c>
      <c r="J48" s="14"/>
      <c r="K48" s="9">
        <v>34309580.169999972</v>
      </c>
      <c r="L48" s="19">
        <v>39.522741853769176</v>
      </c>
      <c r="M48" s="9">
        <v>32533398.889999997</v>
      </c>
      <c r="N48" s="19">
        <v>117.17455812914866</v>
      </c>
      <c r="O48" s="9">
        <v>66842979.059999973</v>
      </c>
      <c r="P48" s="19">
        <v>58.340128975909259</v>
      </c>
      <c r="Q48" s="14"/>
      <c r="R48" s="9">
        <v>3955847.966562523</v>
      </c>
      <c r="S48" s="19">
        <v>32.975567187903962</v>
      </c>
      <c r="T48" s="9">
        <v>13583397.153437469</v>
      </c>
      <c r="U48" s="19">
        <v>123.26131718182822</v>
      </c>
      <c r="V48" s="9">
        <v>17539245.119999994</v>
      </c>
      <c r="W48" s="19">
        <v>76.203582330782936</v>
      </c>
      <c r="X48" s="14"/>
      <c r="Y48" s="9">
        <v>21953921.460940696</v>
      </c>
      <c r="Z48" s="26">
        <v>41.272820941680727</v>
      </c>
      <c r="AA48" s="9">
        <v>27789525.439059328</v>
      </c>
      <c r="AB48" s="19">
        <v>133.50271880868445</v>
      </c>
      <c r="AC48" s="9">
        <v>49743446.900000021</v>
      </c>
      <c r="AD48" s="19">
        <v>67.213698672709299</v>
      </c>
      <c r="AE48" s="14"/>
      <c r="AF48" s="9">
        <v>17009051.320000008</v>
      </c>
      <c r="AG48" s="26">
        <v>25.553657892404249</v>
      </c>
      <c r="AH48" s="9">
        <v>42845596.840000026</v>
      </c>
      <c r="AI48" s="19">
        <v>123.27646066688349</v>
      </c>
      <c r="AJ48" s="9">
        <v>59854648.160000034</v>
      </c>
      <c r="AK48" s="19">
        <v>59.076142750829604</v>
      </c>
      <c r="AL48" s="14"/>
      <c r="AM48" s="9">
        <v>24895548.808321357</v>
      </c>
      <c r="AN48" s="26">
        <v>45.7205092381516</v>
      </c>
      <c r="AO48" s="9">
        <v>23547033.531678632</v>
      </c>
      <c r="AP48" s="19">
        <v>110.16877611482685</v>
      </c>
      <c r="AQ48" s="9">
        <v>48442582.339999989</v>
      </c>
      <c r="AR48" s="19">
        <v>63.887180436055544</v>
      </c>
      <c r="AS48" s="14"/>
      <c r="AT48" s="9">
        <v>113108791.32582456</v>
      </c>
      <c r="AU48" s="19">
        <v>37.789453611435697</v>
      </c>
      <c r="AV48" s="9">
        <v>172624718.54417545</v>
      </c>
      <c r="AW48" s="19">
        <v>125.80417772154722</v>
      </c>
      <c r="AX48" s="213">
        <v>285733509.87</v>
      </c>
      <c r="AY48" s="215">
        <v>65.455623574893494</v>
      </c>
    </row>
    <row r="49" spans="1:51" s="6" customFormat="1">
      <c r="A49" s="41">
        <v>37</v>
      </c>
      <c r="B49" s="41" t="s">
        <v>49</v>
      </c>
      <c r="C49" s="14"/>
      <c r="D49" s="9">
        <v>269</v>
      </c>
      <c r="E49" s="19">
        <v>1.0227670220370173E-3</v>
      </c>
      <c r="F49" s="9">
        <v>876.43000000000006</v>
      </c>
      <c r="G49" s="19">
        <v>4.0788659242056869E-3</v>
      </c>
      <c r="H49" s="9">
        <v>1145.43</v>
      </c>
      <c r="I49" s="19">
        <v>2.3968837560658152E-3</v>
      </c>
      <c r="J49" s="14"/>
      <c r="K49" s="9">
        <v>29279.860888061863</v>
      </c>
      <c r="L49" s="19">
        <v>3.3728782971381446E-2</v>
      </c>
      <c r="M49" s="9">
        <v>29258.770283454636</v>
      </c>
      <c r="N49" s="19">
        <v>0.10538042738657311</v>
      </c>
      <c r="O49" s="9">
        <v>58538.631171516499</v>
      </c>
      <c r="P49" s="19">
        <v>5.1092146709289056E-2</v>
      </c>
      <c r="Q49" s="14"/>
      <c r="R49" s="9">
        <v>10923.480775525781</v>
      </c>
      <c r="S49" s="19">
        <v>9.1057082396453742E-2</v>
      </c>
      <c r="T49" s="9">
        <v>7715.6689885581654</v>
      </c>
      <c r="U49" s="19">
        <v>7.0015145086734717E-2</v>
      </c>
      <c r="V49" s="9">
        <v>18639.149764083944</v>
      </c>
      <c r="W49" s="19">
        <v>8.0982389715479663E-2</v>
      </c>
      <c r="X49" s="14"/>
      <c r="Y49" s="9">
        <v>47228.414636774498</v>
      </c>
      <c r="Z49" s="19">
        <v>8.8788233306339087E-2</v>
      </c>
      <c r="AA49" s="9">
        <v>27892.404121771393</v>
      </c>
      <c r="AB49" s="19">
        <v>0.13399695480705137</v>
      </c>
      <c r="AC49" s="9">
        <v>75120.818758545895</v>
      </c>
      <c r="AD49" s="19">
        <v>0.10150378372923147</v>
      </c>
      <c r="AE49" s="14"/>
      <c r="AF49" s="9">
        <v>33737.429756054742</v>
      </c>
      <c r="AG49" s="19">
        <v>5.0685645068371851E-2</v>
      </c>
      <c r="AH49" s="9">
        <v>18682.827259709033</v>
      </c>
      <c r="AI49" s="19">
        <v>5.3754714362562205E-2</v>
      </c>
      <c r="AJ49" s="9">
        <v>52420.257015763775</v>
      </c>
      <c r="AK49" s="19">
        <v>5.1738447751297177E-2</v>
      </c>
      <c r="AL49" s="14"/>
      <c r="AM49" s="9">
        <v>502668.47749043256</v>
      </c>
      <c r="AN49" s="19">
        <v>0.92314730419387592</v>
      </c>
      <c r="AO49" s="9">
        <v>302810.30754869332</v>
      </c>
      <c r="AP49" s="19">
        <v>1.4167492025147534</v>
      </c>
      <c r="AQ49" s="9">
        <v>805478.78503912594</v>
      </c>
      <c r="AR49" s="19">
        <v>1.0622837592767653</v>
      </c>
      <c r="AS49" s="14"/>
      <c r="AT49" s="9">
        <v>624106.66354684951</v>
      </c>
      <c r="AU49" s="19">
        <v>0.20851296821617454</v>
      </c>
      <c r="AV49" s="9">
        <v>387236.40820218658</v>
      </c>
      <c r="AW49" s="19">
        <v>0.28220731265235838</v>
      </c>
      <c r="AX49" s="213">
        <v>1011343.0717490361</v>
      </c>
      <c r="AY49" s="215">
        <v>0.23167773160242744</v>
      </c>
    </row>
    <row r="50" spans="1:51" s="6" customFormat="1">
      <c r="A50" s="41">
        <v>38</v>
      </c>
      <c r="B50" s="41" t="s">
        <v>50</v>
      </c>
      <c r="C50" s="14"/>
      <c r="D50" s="9">
        <v>0</v>
      </c>
      <c r="E50" s="19">
        <v>0</v>
      </c>
      <c r="F50" s="9">
        <v>4198.16</v>
      </c>
      <c r="G50" s="19">
        <v>1.9538048410441614E-2</v>
      </c>
      <c r="H50" s="9">
        <v>4198.16</v>
      </c>
      <c r="I50" s="19">
        <v>8.784911788031799E-3</v>
      </c>
      <c r="J50" s="14"/>
      <c r="K50" s="9">
        <v>195.75625807093374</v>
      </c>
      <c r="L50" s="19">
        <v>2.2550040005334576E-4</v>
      </c>
      <c r="M50" s="9">
        <v>463.07617771269179</v>
      </c>
      <c r="N50" s="19">
        <v>1.667847453845293E-3</v>
      </c>
      <c r="O50" s="9">
        <v>658.83243578362556</v>
      </c>
      <c r="P50" s="19">
        <v>5.7502477923115458E-4</v>
      </c>
      <c r="Q50" s="14"/>
      <c r="R50" s="9">
        <v>0</v>
      </c>
      <c r="S50" s="19">
        <v>0</v>
      </c>
      <c r="T50" s="9">
        <v>113.6707410904985</v>
      </c>
      <c r="U50" s="19">
        <v>1.0314949282259392E-3</v>
      </c>
      <c r="V50" s="9">
        <v>113.6707410904985</v>
      </c>
      <c r="W50" s="19">
        <v>4.9387060948327276E-4</v>
      </c>
      <c r="X50" s="14"/>
      <c r="Y50" s="9">
        <v>909.48096837248374</v>
      </c>
      <c r="Z50" s="19">
        <v>1.7098013775938648E-3</v>
      </c>
      <c r="AA50" s="9">
        <v>1205.5638350981581</v>
      </c>
      <c r="AB50" s="19">
        <v>5.7916084258427918E-3</v>
      </c>
      <c r="AC50" s="9">
        <v>2115.0448034706419</v>
      </c>
      <c r="AD50" s="19">
        <v>2.8578635570940965E-3</v>
      </c>
      <c r="AE50" s="14"/>
      <c r="AF50" s="9">
        <v>1520.58</v>
      </c>
      <c r="AG50" s="19">
        <v>2.2844531647889712E-3</v>
      </c>
      <c r="AH50" s="9">
        <v>0</v>
      </c>
      <c r="AI50" s="19">
        <v>0</v>
      </c>
      <c r="AJ50" s="9">
        <v>1520.58</v>
      </c>
      <c r="AK50" s="19">
        <v>1.5008024256349822E-3</v>
      </c>
      <c r="AL50" s="14"/>
      <c r="AM50" s="9">
        <v>0</v>
      </c>
      <c r="AN50" s="19">
        <v>0</v>
      </c>
      <c r="AO50" s="9">
        <v>0</v>
      </c>
      <c r="AP50" s="19">
        <v>0</v>
      </c>
      <c r="AQ50" s="9">
        <v>0</v>
      </c>
      <c r="AR50" s="19">
        <v>0</v>
      </c>
      <c r="AS50" s="14"/>
      <c r="AT50" s="9">
        <v>2625.8172264434174</v>
      </c>
      <c r="AU50" s="19">
        <v>8.7728104162082814E-4</v>
      </c>
      <c r="AV50" s="9">
        <v>5980.470753901348</v>
      </c>
      <c r="AW50" s="19">
        <v>4.358403662739564E-3</v>
      </c>
      <c r="AX50" s="213">
        <v>8606.2879803447649</v>
      </c>
      <c r="AY50" s="215">
        <v>1.9715221594935619E-3</v>
      </c>
    </row>
    <row r="51" spans="1:51" s="6" customFormat="1">
      <c r="A51" s="41">
        <v>39</v>
      </c>
      <c r="B51" s="41" t="s">
        <v>51</v>
      </c>
      <c r="C51" s="14"/>
      <c r="D51" s="9">
        <v>1124312.3700000001</v>
      </c>
      <c r="E51" s="19">
        <v>4.2747569312426812</v>
      </c>
      <c r="F51" s="9">
        <v>297893.91000000003</v>
      </c>
      <c r="G51" s="19">
        <v>1.3863849007078668</v>
      </c>
      <c r="H51" s="9">
        <v>1422206.2800000003</v>
      </c>
      <c r="I51" s="19">
        <v>2.9760553943119974</v>
      </c>
      <c r="J51" s="14"/>
      <c r="K51" s="9">
        <v>1414274.8297441064</v>
      </c>
      <c r="L51" s="19">
        <v>1.6291665106160262</v>
      </c>
      <c r="M51" s="9">
        <v>465884.50938084442</v>
      </c>
      <c r="N51" s="19">
        <v>1.6779621370177613</v>
      </c>
      <c r="O51" s="9">
        <v>1880159.3391249508</v>
      </c>
      <c r="P51" s="19">
        <v>1.6409911688907601</v>
      </c>
      <c r="Q51" s="14"/>
      <c r="R51" s="9">
        <v>441908.40890114493</v>
      </c>
      <c r="S51" s="19">
        <v>3.6837058834902838</v>
      </c>
      <c r="T51" s="9">
        <v>92677.165865055227</v>
      </c>
      <c r="U51" s="19">
        <v>0.84099061583534684</v>
      </c>
      <c r="V51" s="9">
        <v>534585.57476620015</v>
      </c>
      <c r="W51" s="19">
        <v>2.3226390634732783</v>
      </c>
      <c r="X51" s="14"/>
      <c r="Y51" s="9">
        <v>2422922.1775858942</v>
      </c>
      <c r="Z51" s="19">
        <v>4.5550328386227568</v>
      </c>
      <c r="AA51" s="9">
        <v>493219.32410246966</v>
      </c>
      <c r="AB51" s="19">
        <v>2.3694582651674923</v>
      </c>
      <c r="AC51" s="9">
        <v>2916141.501688364</v>
      </c>
      <c r="AD51" s="19">
        <v>3.9403111042042323</v>
      </c>
      <c r="AE51" s="14"/>
      <c r="AF51" s="9">
        <v>2774233.7912654923</v>
      </c>
      <c r="AG51" s="19">
        <v>4.1678880192564423</v>
      </c>
      <c r="AH51" s="9">
        <v>386811.60173406109</v>
      </c>
      <c r="AI51" s="19">
        <v>1.112944356563272</v>
      </c>
      <c r="AJ51" s="9">
        <v>3161045.3929995536</v>
      </c>
      <c r="AK51" s="19">
        <v>3.1199309430322741</v>
      </c>
      <c r="AL51" s="14"/>
      <c r="AM51" s="9">
        <v>135587.56185968895</v>
      </c>
      <c r="AN51" s="19">
        <v>0.24900565246877771</v>
      </c>
      <c r="AO51" s="9">
        <v>33590.146246253527</v>
      </c>
      <c r="AP51" s="19">
        <v>0.15715717635893592</v>
      </c>
      <c r="AQ51" s="9">
        <v>169177.70810594247</v>
      </c>
      <c r="AR51" s="19">
        <v>0.22311541295762158</v>
      </c>
      <c r="AS51" s="14"/>
      <c r="AT51" s="9">
        <v>8313239.1393563263</v>
      </c>
      <c r="AU51" s="19">
        <v>2.7774389694654209</v>
      </c>
      <c r="AV51" s="9">
        <v>1770076.6573286839</v>
      </c>
      <c r="AW51" s="19">
        <v>1.2899834986398797</v>
      </c>
      <c r="AX51" s="213">
        <v>10083315.79668501</v>
      </c>
      <c r="AY51" s="215">
        <v>2.3098786119796575</v>
      </c>
    </row>
    <row r="52" spans="1:51" s="6" customFormat="1">
      <c r="A52" s="41">
        <v>40</v>
      </c>
      <c r="B52" s="41" t="s">
        <v>52</v>
      </c>
      <c r="C52" s="14"/>
      <c r="D52" s="9">
        <v>1400</v>
      </c>
      <c r="E52" s="19">
        <v>5.3229510440588263E-3</v>
      </c>
      <c r="F52" s="9">
        <v>10172.27</v>
      </c>
      <c r="G52" s="19">
        <v>4.7341288494026648E-2</v>
      </c>
      <c r="H52" s="9">
        <v>11572.27</v>
      </c>
      <c r="I52" s="19">
        <v>2.4215697147628185E-2</v>
      </c>
      <c r="J52" s="14"/>
      <c r="K52" s="9">
        <v>6163.0905259263527</v>
      </c>
      <c r="L52" s="19">
        <v>7.0995399731117702E-3</v>
      </c>
      <c r="M52" s="9">
        <v>30273.289919333634</v>
      </c>
      <c r="N52" s="19">
        <v>0.1090343920537572</v>
      </c>
      <c r="O52" s="9">
        <v>36436.380445259987</v>
      </c>
      <c r="P52" s="19">
        <v>3.1801442193108723E-2</v>
      </c>
      <c r="Q52" s="14"/>
      <c r="R52" s="9">
        <v>1065.5518745805718</v>
      </c>
      <c r="S52" s="19">
        <v>8.8823376756214153E-3</v>
      </c>
      <c r="T52" s="9">
        <v>11297.979609930937</v>
      </c>
      <c r="U52" s="19">
        <v>0.10252250099755841</v>
      </c>
      <c r="V52" s="9">
        <v>12363.531484511508</v>
      </c>
      <c r="W52" s="19">
        <v>5.3716416124709482E-2</v>
      </c>
      <c r="X52" s="14"/>
      <c r="Y52" s="9">
        <v>10371.374474476614</v>
      </c>
      <c r="Z52" s="19">
        <v>1.949792351975781E-2</v>
      </c>
      <c r="AA52" s="9">
        <v>28862.760964704288</v>
      </c>
      <c r="AB52" s="19">
        <v>0.13865861328086151</v>
      </c>
      <c r="AC52" s="9">
        <v>39234.1354391809</v>
      </c>
      <c r="AD52" s="19">
        <v>5.3013442401663738E-2</v>
      </c>
      <c r="AE52" s="14"/>
      <c r="AF52" s="9">
        <v>1885</v>
      </c>
      <c r="AG52" s="19">
        <v>2.8319419008715169E-3</v>
      </c>
      <c r="AH52" s="9">
        <v>8918.74</v>
      </c>
      <c r="AI52" s="19">
        <v>2.5661229668802528E-2</v>
      </c>
      <c r="AJ52" s="9">
        <v>10803.74</v>
      </c>
      <c r="AK52" s="19">
        <v>1.0663220085710507E-2</v>
      </c>
      <c r="AL52" s="14"/>
      <c r="AM52" s="9">
        <v>0</v>
      </c>
      <c r="AN52" s="19">
        <v>0</v>
      </c>
      <c r="AO52" s="9">
        <v>0</v>
      </c>
      <c r="AP52" s="19">
        <v>0</v>
      </c>
      <c r="AQ52" s="9">
        <v>0</v>
      </c>
      <c r="AR52" s="19">
        <v>0</v>
      </c>
      <c r="AS52" s="14"/>
      <c r="AT52" s="9">
        <v>20885.016874983536</v>
      </c>
      <c r="AU52" s="19">
        <v>6.9776483960274386E-3</v>
      </c>
      <c r="AV52" s="9">
        <v>89525.040493968874</v>
      </c>
      <c r="AW52" s="19">
        <v>6.5243403145360174E-2</v>
      </c>
      <c r="AX52" s="213">
        <v>110410.0573689524</v>
      </c>
      <c r="AY52" s="215">
        <v>2.5292655234286626E-2</v>
      </c>
    </row>
    <row r="53" spans="1:51" s="6" customFormat="1">
      <c r="A53" s="41">
        <v>41</v>
      </c>
      <c r="B53" s="41" t="s">
        <v>53</v>
      </c>
      <c r="C53" s="14"/>
      <c r="D53" s="9">
        <v>661823.66</v>
      </c>
      <c r="E53" s="19">
        <v>2.516324958557024</v>
      </c>
      <c r="F53" s="9">
        <v>3813804.75</v>
      </c>
      <c r="G53" s="19">
        <v>17.749276309972029</v>
      </c>
      <c r="H53" s="9">
        <v>4475628.41</v>
      </c>
      <c r="I53" s="19">
        <v>9.3655317514956593</v>
      </c>
      <c r="J53" s="14"/>
      <c r="K53" s="9">
        <v>2443343.0670362827</v>
      </c>
      <c r="L53" s="19">
        <v>2.81459629701647</v>
      </c>
      <c r="M53" s="9">
        <v>5818954.4234390575</v>
      </c>
      <c r="N53" s="19">
        <v>20.957952030942153</v>
      </c>
      <c r="O53" s="9">
        <v>8262297.4904753398</v>
      </c>
      <c r="P53" s="19">
        <v>7.2112809454376068</v>
      </c>
      <c r="Q53" s="14"/>
      <c r="R53" s="9">
        <v>384421.87371780927</v>
      </c>
      <c r="S53" s="19">
        <v>3.2045036696132079</v>
      </c>
      <c r="T53" s="9">
        <v>1199027.7193268961</v>
      </c>
      <c r="U53" s="19">
        <v>10.880469322385627</v>
      </c>
      <c r="V53" s="9">
        <v>1583449.5930447055</v>
      </c>
      <c r="W53" s="19">
        <v>6.8796878431576989</v>
      </c>
      <c r="X53" s="14"/>
      <c r="Y53" s="9">
        <v>2662877.1640478671</v>
      </c>
      <c r="Z53" s="19">
        <v>5.0061421863503801</v>
      </c>
      <c r="AA53" s="9">
        <v>3017514.6599625824</v>
      </c>
      <c r="AB53" s="19">
        <v>14.496340070055691</v>
      </c>
      <c r="AC53" s="9">
        <v>5680391.8240104495</v>
      </c>
      <c r="AD53" s="19">
        <v>7.6753857682902087</v>
      </c>
      <c r="AE53" s="14"/>
      <c r="AF53" s="9">
        <v>2958134.6512301732</v>
      </c>
      <c r="AG53" s="19">
        <v>4.4441726616650818</v>
      </c>
      <c r="AH53" s="9">
        <v>5172107.9642033381</v>
      </c>
      <c r="AI53" s="19">
        <v>14.88132296055996</v>
      </c>
      <c r="AJ53" s="9">
        <v>8130242.6154335113</v>
      </c>
      <c r="AK53" s="19">
        <v>8.0244958096538923</v>
      </c>
      <c r="AL53" s="14"/>
      <c r="AM53" s="9">
        <v>1775554.1378066533</v>
      </c>
      <c r="AN53" s="19">
        <v>3.260793324358978</v>
      </c>
      <c r="AO53" s="9">
        <v>1785289.2737160816</v>
      </c>
      <c r="AP53" s="19">
        <v>8.3527776028188114</v>
      </c>
      <c r="AQ53" s="9">
        <v>3560843.4115227349</v>
      </c>
      <c r="AR53" s="19">
        <v>4.6961213574415037</v>
      </c>
      <c r="AS53" s="14"/>
      <c r="AT53" s="9">
        <v>10886154.553838786</v>
      </c>
      <c r="AU53" s="19">
        <v>3.6370456062444472</v>
      </c>
      <c r="AV53" s="9">
        <v>20806698.790647957</v>
      </c>
      <c r="AW53" s="19">
        <v>15.163353513520889</v>
      </c>
      <c r="AX53" s="213">
        <v>31692853.344486743</v>
      </c>
      <c r="AY53" s="215">
        <v>7.2601756772415378</v>
      </c>
    </row>
    <row r="54" spans="1:51" s="6" customFormat="1">
      <c r="A54" s="41">
        <v>42</v>
      </c>
      <c r="B54" s="41" t="s">
        <v>54</v>
      </c>
      <c r="C54" s="14"/>
      <c r="D54" s="9">
        <v>1900809.9399999997</v>
      </c>
      <c r="E54" s="19">
        <v>7.2270844676288526</v>
      </c>
      <c r="F54" s="9">
        <v>8089851.7299999995</v>
      </c>
      <c r="G54" s="19">
        <v>37.649807233177114</v>
      </c>
      <c r="H54" s="9">
        <v>9990661.6699999999</v>
      </c>
      <c r="I54" s="19">
        <v>20.906083016135749</v>
      </c>
      <c r="J54" s="14"/>
      <c r="K54" s="9">
        <v>13673282.899533516</v>
      </c>
      <c r="L54" s="19">
        <v>15.750866890651903</v>
      </c>
      <c r="M54" s="9">
        <v>11662842.445984602</v>
      </c>
      <c r="N54" s="19">
        <v>42.005706651148039</v>
      </c>
      <c r="O54" s="9">
        <v>25336125.34551812</v>
      </c>
      <c r="P54" s="19">
        <v>22.113209811916651</v>
      </c>
      <c r="Q54" s="14"/>
      <c r="R54" s="9">
        <v>3388083.1875824612</v>
      </c>
      <c r="S54" s="19">
        <v>28.242734739731926</v>
      </c>
      <c r="T54" s="9">
        <v>4068843.812343589</v>
      </c>
      <c r="U54" s="19">
        <v>36.922357643771228</v>
      </c>
      <c r="V54" s="9">
        <v>7456926.9999260502</v>
      </c>
      <c r="W54" s="19">
        <v>32.398461090297097</v>
      </c>
      <c r="X54" s="14"/>
      <c r="Y54" s="9">
        <v>16788433.40676162</v>
      </c>
      <c r="Z54" s="19">
        <v>31.561833138621115</v>
      </c>
      <c r="AA54" s="9">
        <v>9682900.2862407025</v>
      </c>
      <c r="AB54" s="19">
        <v>46.517293611267952</v>
      </c>
      <c r="AC54" s="9">
        <v>26471333.693002321</v>
      </c>
      <c r="AD54" s="19">
        <v>35.768254055313449</v>
      </c>
      <c r="AE54" s="14"/>
      <c r="AF54" s="9">
        <v>18724039.119754165</v>
      </c>
      <c r="AG54" s="19">
        <v>28.130180868323212</v>
      </c>
      <c r="AH54" s="9">
        <v>15214890.204646785</v>
      </c>
      <c r="AI54" s="19">
        <v>43.776676069383683</v>
      </c>
      <c r="AJ54" s="9">
        <v>33938929.324400946</v>
      </c>
      <c r="AK54" s="19">
        <v>33.497499278903554</v>
      </c>
      <c r="AL54" s="14"/>
      <c r="AM54" s="9">
        <v>6283576.7983643198</v>
      </c>
      <c r="AN54" s="19">
        <v>11.539746854756004</v>
      </c>
      <c r="AO54" s="9">
        <v>3877917.7362984819</v>
      </c>
      <c r="AP54" s="19">
        <v>18.143493544833262</v>
      </c>
      <c r="AQ54" s="9">
        <v>10161494.534662802</v>
      </c>
      <c r="AR54" s="19">
        <v>13.401210329366492</v>
      </c>
      <c r="AS54" s="14"/>
      <c r="AT54" s="9">
        <v>60758225.351996087</v>
      </c>
      <c r="AU54" s="19">
        <v>20.299219110550197</v>
      </c>
      <c r="AV54" s="9">
        <v>52597246.215514161</v>
      </c>
      <c r="AW54" s="19">
        <v>38.331435766351227</v>
      </c>
      <c r="AX54" s="213">
        <v>113355471.56751025</v>
      </c>
      <c r="AY54" s="215">
        <v>25.967388565846736</v>
      </c>
    </row>
    <row r="55" spans="1:51" s="6" customFormat="1">
      <c r="A55" s="41">
        <v>43</v>
      </c>
      <c r="B55" s="41" t="s">
        <v>55</v>
      </c>
      <c r="C55" s="14"/>
      <c r="D55" s="9">
        <v>332509.92</v>
      </c>
      <c r="E55" s="19">
        <v>1.2642385898742261</v>
      </c>
      <c r="F55" s="9">
        <v>0</v>
      </c>
      <c r="G55" s="19">
        <v>0</v>
      </c>
      <c r="H55" s="9">
        <v>332509.92</v>
      </c>
      <c r="I55" s="19">
        <v>0.69579775802863875</v>
      </c>
      <c r="J55" s="14"/>
      <c r="K55" s="9">
        <v>2397175.710410038</v>
      </c>
      <c r="L55" s="19">
        <v>2.7614140514463119</v>
      </c>
      <c r="M55" s="9">
        <v>16459.033176291821</v>
      </c>
      <c r="N55" s="19">
        <v>5.928000164341244E-2</v>
      </c>
      <c r="O55" s="9">
        <v>2413634.7435863297</v>
      </c>
      <c r="P55" s="19">
        <v>2.106605124753131</v>
      </c>
      <c r="Q55" s="14"/>
      <c r="R55" s="9">
        <v>0</v>
      </c>
      <c r="S55" s="19">
        <v>0</v>
      </c>
      <c r="T55" s="9">
        <v>0</v>
      </c>
      <c r="U55" s="19">
        <v>0</v>
      </c>
      <c r="V55" s="9">
        <v>0</v>
      </c>
      <c r="W55" s="19">
        <v>0</v>
      </c>
      <c r="X55" s="14"/>
      <c r="Y55" s="9">
        <v>274742.21554221702</v>
      </c>
      <c r="Z55" s="19">
        <v>0.51650846466628009</v>
      </c>
      <c r="AA55" s="9">
        <v>5789.1640132937819</v>
      </c>
      <c r="AB55" s="19">
        <v>2.7811526940212349E-2</v>
      </c>
      <c r="AC55" s="9">
        <v>280531.37955551082</v>
      </c>
      <c r="AD55" s="19">
        <v>0.37905599207045576</v>
      </c>
      <c r="AE55" s="14"/>
      <c r="AF55" s="9">
        <v>1563734.7502277645</v>
      </c>
      <c r="AG55" s="19">
        <v>2.3492869819728712</v>
      </c>
      <c r="AH55" s="9">
        <v>6519.1563277772402</v>
      </c>
      <c r="AI55" s="19">
        <v>1.8757085392546374E-2</v>
      </c>
      <c r="AJ55" s="9">
        <v>1570253.9065555418</v>
      </c>
      <c r="AK55" s="19">
        <v>1.5498302436053111</v>
      </c>
      <c r="AL55" s="14"/>
      <c r="AM55" s="9">
        <v>0</v>
      </c>
      <c r="AN55" s="19">
        <v>0</v>
      </c>
      <c r="AO55" s="9">
        <v>0</v>
      </c>
      <c r="AP55" s="19">
        <v>0</v>
      </c>
      <c r="AQ55" s="9">
        <v>0</v>
      </c>
      <c r="AR55" s="19">
        <v>0</v>
      </c>
      <c r="AS55" s="14"/>
      <c r="AT55" s="9">
        <v>4568162.596180019</v>
      </c>
      <c r="AU55" s="19">
        <v>1.526215305586301</v>
      </c>
      <c r="AV55" s="9">
        <v>28767.353517362844</v>
      </c>
      <c r="AW55" s="19">
        <v>2.0964861145020549E-2</v>
      </c>
      <c r="AX55" s="213">
        <v>4596929.9496973818</v>
      </c>
      <c r="AY55" s="215">
        <v>1.0530613526024437</v>
      </c>
    </row>
    <row r="56" spans="1:51" s="6" customFormat="1">
      <c r="A56" s="41">
        <v>44</v>
      </c>
      <c r="B56" s="41" t="s">
        <v>56</v>
      </c>
      <c r="C56" s="14"/>
      <c r="D56" s="9">
        <v>708943.45000000007</v>
      </c>
      <c r="E56" s="19">
        <v>2.6954794838258334</v>
      </c>
      <c r="F56" s="9">
        <v>3821437.3899999997</v>
      </c>
      <c r="G56" s="19">
        <v>17.784798274313424</v>
      </c>
      <c r="H56" s="9">
        <v>4530380.84</v>
      </c>
      <c r="I56" s="19">
        <v>9.4801046281202712</v>
      </c>
      <c r="J56" s="14"/>
      <c r="K56" s="9">
        <v>6645292.9688487053</v>
      </c>
      <c r="L56" s="19">
        <v>7.6550105611646417</v>
      </c>
      <c r="M56" s="9">
        <v>6098609.4436172079</v>
      </c>
      <c r="N56" s="19">
        <v>21.965177053103769</v>
      </c>
      <c r="O56" s="9">
        <v>12743902.412465913</v>
      </c>
      <c r="P56" s="19">
        <v>11.122797350673061</v>
      </c>
      <c r="Q56" s="14"/>
      <c r="R56" s="9">
        <v>424801.11816082394</v>
      </c>
      <c r="S56" s="19">
        <v>3.5411011575304379</v>
      </c>
      <c r="T56" s="9">
        <v>832221.84797753766</v>
      </c>
      <c r="U56" s="19">
        <v>7.5519223954404504</v>
      </c>
      <c r="V56" s="9">
        <v>1257022.9661383615</v>
      </c>
      <c r="W56" s="19">
        <v>5.4614467405202465</v>
      </c>
      <c r="X56" s="14"/>
      <c r="Y56" s="9">
        <v>7612204.8948591622</v>
      </c>
      <c r="Z56" s="19">
        <v>14.310754010661642</v>
      </c>
      <c r="AA56" s="9">
        <v>5541379.9567747265</v>
      </c>
      <c r="AB56" s="19">
        <v>26.621155938905378</v>
      </c>
      <c r="AC56" s="9">
        <v>13153584.851633888</v>
      </c>
      <c r="AD56" s="19">
        <v>17.77321725333902</v>
      </c>
      <c r="AE56" s="14"/>
      <c r="AF56" s="9">
        <v>4766710.2347966358</v>
      </c>
      <c r="AG56" s="19">
        <v>7.1612978478693368</v>
      </c>
      <c r="AH56" s="9">
        <v>6153276.0212310748</v>
      </c>
      <c r="AI56" s="19">
        <v>17.704365100490207</v>
      </c>
      <c r="AJ56" s="9">
        <v>10919986.25602771</v>
      </c>
      <c r="AK56" s="19">
        <v>10.77795437329641</v>
      </c>
      <c r="AL56" s="14"/>
      <c r="AM56" s="9">
        <v>7981174.0123881809</v>
      </c>
      <c r="AN56" s="19">
        <v>14.657372808858106</v>
      </c>
      <c r="AO56" s="9">
        <v>3750307.932714303</v>
      </c>
      <c r="AP56" s="19">
        <v>17.546449511146008</v>
      </c>
      <c r="AQ56" s="9">
        <v>11731481.945102483</v>
      </c>
      <c r="AR56" s="19">
        <v>15.471745468660133</v>
      </c>
      <c r="AS56" s="14"/>
      <c r="AT56" s="9">
        <v>28139126.679053508</v>
      </c>
      <c r="AU56" s="19">
        <v>9.4012340671314583</v>
      </c>
      <c r="AV56" s="9">
        <v>26197232.592314847</v>
      </c>
      <c r="AW56" s="19">
        <v>19.091827246124641</v>
      </c>
      <c r="AX56" s="213">
        <v>54336359.271368355</v>
      </c>
      <c r="AY56" s="215">
        <v>12.447333462970496</v>
      </c>
    </row>
    <row r="57" spans="1:51" s="6" customFormat="1">
      <c r="A57" s="41">
        <v>45</v>
      </c>
      <c r="B57" s="41" t="s">
        <v>57</v>
      </c>
      <c r="C57" s="14"/>
      <c r="D57" s="9">
        <v>75655.41</v>
      </c>
      <c r="E57" s="19">
        <v>0.28765003117728472</v>
      </c>
      <c r="F57" s="9">
        <v>371250.83</v>
      </c>
      <c r="G57" s="19">
        <v>1.7277847173420331</v>
      </c>
      <c r="H57" s="9">
        <v>446906.24</v>
      </c>
      <c r="I57" s="19">
        <v>0.93517919658158999</v>
      </c>
      <c r="J57" s="14"/>
      <c r="K57" s="9">
        <v>244362.10604775528</v>
      </c>
      <c r="L57" s="19">
        <v>0.28149165301106066</v>
      </c>
      <c r="M57" s="9">
        <v>347104.67445095244</v>
      </c>
      <c r="N57" s="19">
        <v>1.2501564005307149</v>
      </c>
      <c r="O57" s="9">
        <v>591466.78049870767</v>
      </c>
      <c r="P57" s="19">
        <v>0.51622846175492454</v>
      </c>
      <c r="Q57" s="14"/>
      <c r="R57" s="9">
        <v>64751.834858525734</v>
      </c>
      <c r="S57" s="19">
        <v>0.53976505137855613</v>
      </c>
      <c r="T57" s="9">
        <v>230059.01688858139</v>
      </c>
      <c r="U57" s="19">
        <v>2.0876498810216098</v>
      </c>
      <c r="V57" s="9">
        <v>294810.85174710711</v>
      </c>
      <c r="W57" s="19">
        <v>1.280878558878304</v>
      </c>
      <c r="X57" s="14"/>
      <c r="Y57" s="9">
        <v>378125.75565395108</v>
      </c>
      <c r="Z57" s="19">
        <v>0.71086692344733082</v>
      </c>
      <c r="AA57" s="9">
        <v>450502.61434604885</v>
      </c>
      <c r="AB57" s="19">
        <v>2.1642443652918173</v>
      </c>
      <c r="AC57" s="9">
        <v>828628.36999999988</v>
      </c>
      <c r="AD57" s="19">
        <v>1.1196485375209941</v>
      </c>
      <c r="AE57" s="14"/>
      <c r="AF57" s="9">
        <v>447947.36828425754</v>
      </c>
      <c r="AG57" s="19">
        <v>0.67297661624897287</v>
      </c>
      <c r="AH57" s="9">
        <v>849654.16040907032</v>
      </c>
      <c r="AI57" s="19">
        <v>2.444646951173679</v>
      </c>
      <c r="AJ57" s="9">
        <v>1297601.5286933279</v>
      </c>
      <c r="AK57" s="19">
        <v>1.2807241458986751</v>
      </c>
      <c r="AL57" s="14"/>
      <c r="AM57" s="9">
        <v>338766.46613070957</v>
      </c>
      <c r="AN57" s="19">
        <v>0.62214235418373298</v>
      </c>
      <c r="AO57" s="9">
        <v>334652.17743270268</v>
      </c>
      <c r="AP57" s="19">
        <v>1.5657267724328268</v>
      </c>
      <c r="AQ57" s="9">
        <v>673418.64356341225</v>
      </c>
      <c r="AR57" s="19">
        <v>0.88811983821132323</v>
      </c>
      <c r="AS57" s="14"/>
      <c r="AT57" s="9">
        <v>1549608.9409751992</v>
      </c>
      <c r="AU57" s="19">
        <v>0.51772169523199874</v>
      </c>
      <c r="AV57" s="9">
        <v>2583223.4735273561</v>
      </c>
      <c r="AW57" s="19">
        <v>1.8825826781866357</v>
      </c>
      <c r="AX57" s="213">
        <v>4132832.4145025555</v>
      </c>
      <c r="AY57" s="215">
        <v>0.94674622848707701</v>
      </c>
    </row>
    <row r="58" spans="1:51" s="6" customFormat="1">
      <c r="A58" s="41">
        <v>46</v>
      </c>
      <c r="B58" s="41" t="s">
        <v>58</v>
      </c>
      <c r="C58" s="14"/>
      <c r="D58" s="9">
        <v>153925.04</v>
      </c>
      <c r="E58" s="19">
        <v>0.5852396088391405</v>
      </c>
      <c r="F58" s="9">
        <v>500050.22</v>
      </c>
      <c r="G58" s="19">
        <v>2.3272113035263016</v>
      </c>
      <c r="H58" s="9">
        <v>653975.26</v>
      </c>
      <c r="I58" s="19">
        <v>1.3684840431653773</v>
      </c>
      <c r="J58" s="14"/>
      <c r="K58" s="9">
        <v>420.3460005052093</v>
      </c>
      <c r="L58" s="19">
        <v>4.8421538196955817E-4</v>
      </c>
      <c r="M58" s="9">
        <v>1019030.8700000001</v>
      </c>
      <c r="N58" s="19">
        <v>3.670212642581101</v>
      </c>
      <c r="O58" s="9">
        <v>1019451.2160005054</v>
      </c>
      <c r="P58" s="19">
        <v>0.8897705677170793</v>
      </c>
      <c r="Q58" s="14"/>
      <c r="R58" s="9">
        <v>154803.26984499034</v>
      </c>
      <c r="S58" s="19">
        <v>1.2904251297899381</v>
      </c>
      <c r="T58" s="9">
        <v>533856.02676256513</v>
      </c>
      <c r="U58" s="19">
        <v>4.8444285550142023</v>
      </c>
      <c r="V58" s="9">
        <v>688659.29660755547</v>
      </c>
      <c r="W58" s="19">
        <v>2.9920504017046854</v>
      </c>
      <c r="X58" s="14"/>
      <c r="Y58" s="9">
        <v>566929.4999887367</v>
      </c>
      <c r="Z58" s="19">
        <v>1.0658132207141962</v>
      </c>
      <c r="AA58" s="9">
        <v>471272.84081126348</v>
      </c>
      <c r="AB58" s="19">
        <v>2.264025907422107</v>
      </c>
      <c r="AC58" s="9">
        <v>1038202.3408000001</v>
      </c>
      <c r="AD58" s="19">
        <v>1.4028263750221261</v>
      </c>
      <c r="AE58" s="14"/>
      <c r="AF58" s="9">
        <v>731751.9324619876</v>
      </c>
      <c r="AG58" s="19">
        <v>1.0993522326699241</v>
      </c>
      <c r="AH58" s="9">
        <v>1992327.7271973419</v>
      </c>
      <c r="AI58" s="19">
        <v>5.7323769257915735</v>
      </c>
      <c r="AJ58" s="9">
        <v>2724079.6596593293</v>
      </c>
      <c r="AK58" s="19">
        <v>2.6886486477788991</v>
      </c>
      <c r="AL58" s="14"/>
      <c r="AM58" s="9">
        <v>857290.77385463368</v>
      </c>
      <c r="AN58" s="19">
        <v>1.5744087847825108</v>
      </c>
      <c r="AO58" s="9">
        <v>1604060.3886866332</v>
      </c>
      <c r="AP58" s="19">
        <v>7.5048676343088356</v>
      </c>
      <c r="AQ58" s="9">
        <v>2461351.162541267</v>
      </c>
      <c r="AR58" s="19">
        <v>3.2460859483934983</v>
      </c>
      <c r="AS58" s="14"/>
      <c r="AT58" s="9">
        <v>2465120.8621508535</v>
      </c>
      <c r="AU58" s="19">
        <v>0.82359266132095188</v>
      </c>
      <c r="AV58" s="9">
        <v>6120598.0734578036</v>
      </c>
      <c r="AW58" s="19">
        <v>4.4605246241047416</v>
      </c>
      <c r="AX58" s="213">
        <v>8585718.9356086571</v>
      </c>
      <c r="AY58" s="215">
        <v>1.9668102177610209</v>
      </c>
    </row>
    <row r="59" spans="1:51" s="6" customFormat="1">
      <c r="A59" s="41">
        <v>47</v>
      </c>
      <c r="B59" s="41" t="s">
        <v>59</v>
      </c>
      <c r="C59" s="14"/>
      <c r="D59" s="9">
        <v>38787807.857121997</v>
      </c>
      <c r="E59" s="19">
        <v>147.4754302355862</v>
      </c>
      <c r="F59" s="9">
        <v>808325.32287798775</v>
      </c>
      <c r="G59" s="19">
        <v>3.7619098104350415</v>
      </c>
      <c r="H59" s="9">
        <v>39596133.179999985</v>
      </c>
      <c r="I59" s="19">
        <v>82.857379693355867</v>
      </c>
      <c r="J59" s="14"/>
      <c r="K59" s="9">
        <v>72208250.589999974</v>
      </c>
      <c r="L59" s="19">
        <v>83.1799174936056</v>
      </c>
      <c r="M59" s="9">
        <v>0</v>
      </c>
      <c r="N59" s="19">
        <v>0</v>
      </c>
      <c r="O59" s="9">
        <v>72208250.589999974</v>
      </c>
      <c r="P59" s="19">
        <v>63.022904002587943</v>
      </c>
      <c r="Q59" s="14"/>
      <c r="R59" s="9">
        <v>5986969.613280707</v>
      </c>
      <c r="S59" s="19">
        <v>49.906801374429676</v>
      </c>
      <c r="T59" s="9">
        <v>9832055.3867664114</v>
      </c>
      <c r="U59" s="19">
        <v>89.220103328188856</v>
      </c>
      <c r="V59" s="9">
        <v>15819025.000047117</v>
      </c>
      <c r="W59" s="19">
        <v>68.729661153387454</v>
      </c>
      <c r="X59" s="14"/>
      <c r="Y59" s="9">
        <v>182933.1659235321</v>
      </c>
      <c r="Z59" s="19">
        <v>0.34390975730188278</v>
      </c>
      <c r="AA59" s="9">
        <v>140298.22407646797</v>
      </c>
      <c r="AB59" s="19">
        <v>0.67400195081821879</v>
      </c>
      <c r="AC59" s="9">
        <v>323231.39000000007</v>
      </c>
      <c r="AD59" s="19">
        <v>0.43675254938999764</v>
      </c>
      <c r="AE59" s="14"/>
      <c r="AF59" s="9">
        <v>-567815.60999999987</v>
      </c>
      <c r="AG59" s="19">
        <v>-0.8530614418715754</v>
      </c>
      <c r="AH59" s="9">
        <v>0</v>
      </c>
      <c r="AI59" s="19">
        <v>0</v>
      </c>
      <c r="AJ59" s="9">
        <v>-567815.60999999987</v>
      </c>
      <c r="AK59" s="19">
        <v>-0.56043026003328134</v>
      </c>
      <c r="AL59" s="14"/>
      <c r="AM59" s="9">
        <v>2460408.0595348165</v>
      </c>
      <c r="AN59" s="19">
        <v>4.5185229810231773</v>
      </c>
      <c r="AO59" s="9">
        <v>881264.80046518415</v>
      </c>
      <c r="AP59" s="19">
        <v>4.1231463135137938</v>
      </c>
      <c r="AQ59" s="9">
        <v>3341672.8600000008</v>
      </c>
      <c r="AR59" s="19">
        <v>4.4070742444464388</v>
      </c>
      <c r="AS59" s="14"/>
      <c r="AT59" s="9">
        <v>119058553.67586105</v>
      </c>
      <c r="AU59" s="19">
        <v>39.777259030362814</v>
      </c>
      <c r="AV59" s="9">
        <v>11661943.734186051</v>
      </c>
      <c r="AW59" s="19">
        <v>8.4989059184984743</v>
      </c>
      <c r="AX59" s="213">
        <v>130720497.4100471</v>
      </c>
      <c r="AY59" s="215">
        <v>29.945355992329286</v>
      </c>
    </row>
    <row r="60" spans="1:51" s="6" customFormat="1">
      <c r="A60" s="41">
        <v>48</v>
      </c>
      <c r="B60" s="41" t="s">
        <v>60</v>
      </c>
      <c r="C60" s="14"/>
      <c r="D60" s="9">
        <v>0</v>
      </c>
      <c r="E60" s="19">
        <v>0</v>
      </c>
      <c r="F60" s="9">
        <v>0</v>
      </c>
      <c r="G60" s="19">
        <v>0</v>
      </c>
      <c r="H60" s="9">
        <v>0</v>
      </c>
      <c r="I60" s="19">
        <v>0</v>
      </c>
      <c r="J60" s="14"/>
      <c r="K60" s="9">
        <v>923416.85899999738</v>
      </c>
      <c r="L60" s="19">
        <v>1.0637252324523356</v>
      </c>
      <c r="M60" s="9">
        <v>71486.52</v>
      </c>
      <c r="N60" s="19">
        <v>0.25747083547932825</v>
      </c>
      <c r="O60" s="9">
        <v>994903.3789999974</v>
      </c>
      <c r="P60" s="19">
        <v>0.86834537098244957</v>
      </c>
      <c r="Q60" s="14"/>
      <c r="R60" s="9">
        <v>145606.6667063029</v>
      </c>
      <c r="S60" s="19">
        <v>1.2137631328518201</v>
      </c>
      <c r="T60" s="9">
        <v>71462.908135424892</v>
      </c>
      <c r="U60" s="19">
        <v>0.64848373988588837</v>
      </c>
      <c r="V60" s="9">
        <v>217069.57484172779</v>
      </c>
      <c r="W60" s="19">
        <v>0.94311238053782664</v>
      </c>
      <c r="X60" s="14"/>
      <c r="Y60" s="9">
        <v>1477125.0103358096</v>
      </c>
      <c r="Z60" s="19">
        <v>2.7769579192735203</v>
      </c>
      <c r="AA60" s="9">
        <v>1132861.909664189</v>
      </c>
      <c r="AB60" s="19">
        <v>5.4423435659823545</v>
      </c>
      <c r="AC60" s="9">
        <v>2609986.9199999985</v>
      </c>
      <c r="AD60" s="19">
        <v>3.5266328594650012</v>
      </c>
      <c r="AE60" s="14"/>
      <c r="AF60" s="9">
        <v>0</v>
      </c>
      <c r="AG60" s="19">
        <v>0</v>
      </c>
      <c r="AH60" s="9">
        <v>0</v>
      </c>
      <c r="AI60" s="19">
        <v>0</v>
      </c>
      <c r="AJ60" s="9">
        <v>0</v>
      </c>
      <c r="AK60" s="19">
        <v>0</v>
      </c>
      <c r="AL60" s="14"/>
      <c r="AM60" s="9">
        <v>3592880.9673788319</v>
      </c>
      <c r="AN60" s="19">
        <v>6.5983019183620533</v>
      </c>
      <c r="AO60" s="9">
        <v>1286892.0326211683</v>
      </c>
      <c r="AP60" s="19">
        <v>6.0209418751224328</v>
      </c>
      <c r="AQ60" s="9">
        <v>4879773</v>
      </c>
      <c r="AR60" s="19">
        <v>6.4355557255371565</v>
      </c>
      <c r="AS60" s="14"/>
      <c r="AT60" s="9">
        <v>6139029.5034209415</v>
      </c>
      <c r="AU60" s="19">
        <v>2.0510392509675204</v>
      </c>
      <c r="AV60" s="9">
        <v>2562703.3704207819</v>
      </c>
      <c r="AW60" s="19">
        <v>1.8676281877761369</v>
      </c>
      <c r="AX60" s="213">
        <v>8701732.8738417234</v>
      </c>
      <c r="AY60" s="215">
        <v>1.9933866059273213</v>
      </c>
    </row>
    <row r="61" spans="1:51" s="6" customFormat="1">
      <c r="A61" s="41">
        <v>49</v>
      </c>
      <c r="B61" s="41" t="s">
        <v>61</v>
      </c>
      <c r="C61" s="15"/>
      <c r="D61" s="9">
        <v>93128028.697121993</v>
      </c>
      <c r="E61" s="34">
        <v>354.08281256034701</v>
      </c>
      <c r="F61" s="9">
        <v>95269421.512878001</v>
      </c>
      <c r="G61" s="34">
        <v>443.37961620171171</v>
      </c>
      <c r="H61" s="31">
        <v>188397450.20999998</v>
      </c>
      <c r="I61" s="32">
        <v>394.23342159064032</v>
      </c>
      <c r="J61" s="33"/>
      <c r="K61" s="323">
        <v>180986987.81599995</v>
      </c>
      <c r="L61" s="32">
        <v>208.48701624736432</v>
      </c>
      <c r="M61" s="323">
        <v>107772001.11200005</v>
      </c>
      <c r="N61" s="32">
        <v>388.15915458726681</v>
      </c>
      <c r="O61" s="31">
        <v>288758988.92799997</v>
      </c>
      <c r="P61" s="32">
        <v>252.02701755544226</v>
      </c>
      <c r="Q61" s="33"/>
      <c r="R61" s="9">
        <v>32678501.833464369</v>
      </c>
      <c r="S61" s="32">
        <v>272.40484010456868</v>
      </c>
      <c r="T61" s="9">
        <v>59260162.108017698</v>
      </c>
      <c r="U61" s="19">
        <v>537.7510173141352</v>
      </c>
      <c r="V61" s="31">
        <v>91938663.941482067</v>
      </c>
      <c r="W61" s="19">
        <v>399.45023284143008</v>
      </c>
      <c r="X61" s="33"/>
      <c r="Y61" s="9">
        <v>136076038.96125564</v>
      </c>
      <c r="Z61" s="32">
        <v>255.81953549816635</v>
      </c>
      <c r="AA61" s="323">
        <v>103865571.18954444</v>
      </c>
      <c r="AB61" s="32">
        <v>498.97707590686088</v>
      </c>
      <c r="AC61" s="31">
        <v>239941610.15080008</v>
      </c>
      <c r="AD61" s="32">
        <v>324.21080742839627</v>
      </c>
      <c r="AE61" s="33"/>
      <c r="AF61" s="323">
        <v>141945382.81000018</v>
      </c>
      <c r="AG61" s="32">
        <v>213.25256085670401</v>
      </c>
      <c r="AH61" s="323">
        <v>171027512.25000003</v>
      </c>
      <c r="AI61" s="32">
        <v>492.08478681194748</v>
      </c>
      <c r="AJ61" s="31">
        <v>312972895.06000018</v>
      </c>
      <c r="AK61" s="32">
        <v>308.90218210423063</v>
      </c>
      <c r="AL61" s="33"/>
      <c r="AM61" s="9">
        <v>114346273.98957038</v>
      </c>
      <c r="AN61" s="32">
        <v>209.99616905576767</v>
      </c>
      <c r="AO61" s="9">
        <v>82643223.359251827</v>
      </c>
      <c r="AP61" s="19">
        <v>386.66028820251069</v>
      </c>
      <c r="AQ61" s="9">
        <v>196989497.34882221</v>
      </c>
      <c r="AR61" s="19">
        <v>259.79423377560784</v>
      </c>
      <c r="AS61" s="33"/>
      <c r="AT61" s="31">
        <v>699161214.10741258</v>
      </c>
      <c r="AU61" s="32">
        <v>233.58856511266427</v>
      </c>
      <c r="AV61" s="31">
        <v>619837891.53169203</v>
      </c>
      <c r="AW61" s="32">
        <v>451.72091762077002</v>
      </c>
      <c r="AX61" s="324">
        <v>1318999105.6391046</v>
      </c>
      <c r="AY61" s="214">
        <v>302.15535095486212</v>
      </c>
    </row>
    <row r="62" spans="1:51" s="6" customFormat="1">
      <c r="A62" s="41">
        <v>50</v>
      </c>
      <c r="B62" s="41" t="s">
        <v>62</v>
      </c>
      <c r="C62" s="14"/>
      <c r="D62" s="9">
        <v>0</v>
      </c>
      <c r="E62" s="19">
        <v>0</v>
      </c>
      <c r="F62" s="9">
        <v>0</v>
      </c>
      <c r="G62" s="19">
        <v>0</v>
      </c>
      <c r="H62" s="9">
        <v>0</v>
      </c>
      <c r="I62" s="19">
        <v>0</v>
      </c>
      <c r="J62" s="14"/>
      <c r="K62" s="9">
        <v>758510.47999999765</v>
      </c>
      <c r="L62" s="19">
        <v>0.87376218962397401</v>
      </c>
      <c r="M62" s="9">
        <v>1385740.3699999996</v>
      </c>
      <c r="N62" s="19">
        <v>4.9909791499339082</v>
      </c>
      <c r="O62" s="9">
        <v>2144250.8499999973</v>
      </c>
      <c r="P62" s="19">
        <v>1.8714885677583826</v>
      </c>
      <c r="Q62" s="14"/>
      <c r="R62" s="9">
        <v>0</v>
      </c>
      <c r="S62" s="19">
        <v>0</v>
      </c>
      <c r="T62" s="9">
        <v>0</v>
      </c>
      <c r="U62" s="19">
        <v>0</v>
      </c>
      <c r="V62" s="9">
        <v>0</v>
      </c>
      <c r="W62" s="19">
        <v>0</v>
      </c>
      <c r="X62" s="14"/>
      <c r="Y62" s="9">
        <v>0</v>
      </c>
      <c r="Z62" s="19">
        <v>0</v>
      </c>
      <c r="AA62" s="9">
        <v>0</v>
      </c>
      <c r="AB62" s="19">
        <v>0</v>
      </c>
      <c r="AC62" s="9">
        <v>0</v>
      </c>
      <c r="AD62" s="19">
        <v>0</v>
      </c>
      <c r="AE62" s="14"/>
      <c r="AF62" s="9">
        <v>0</v>
      </c>
      <c r="AG62" s="19">
        <v>0</v>
      </c>
      <c r="AH62" s="9">
        <v>0</v>
      </c>
      <c r="AI62" s="19">
        <v>0</v>
      </c>
      <c r="AJ62" s="9">
        <v>0</v>
      </c>
      <c r="AK62" s="19">
        <v>0</v>
      </c>
      <c r="AL62" s="14"/>
      <c r="AM62" s="9">
        <v>1756247</v>
      </c>
      <c r="AN62" s="19">
        <v>3.2253358946293589</v>
      </c>
      <c r="AO62" s="9">
        <v>525440</v>
      </c>
      <c r="AP62" s="19">
        <v>2.4583598457910694</v>
      </c>
      <c r="AQ62" s="9">
        <v>2281687</v>
      </c>
      <c r="AR62" s="19">
        <v>3.0091407605914657</v>
      </c>
      <c r="AS62" s="14"/>
      <c r="AT62" s="9">
        <v>2514757.4799999977</v>
      </c>
      <c r="AU62" s="19">
        <v>0.84017617039793846</v>
      </c>
      <c r="AV62" s="9">
        <v>1911180.3699999996</v>
      </c>
      <c r="AW62" s="19">
        <v>1.3928160286261904</v>
      </c>
      <c r="AX62" s="213">
        <v>4425937.8499999978</v>
      </c>
      <c r="AY62" s="215">
        <v>1.0138906073959582</v>
      </c>
    </row>
    <row r="63" spans="1:51" s="6" customFormat="1">
      <c r="A63" s="41">
        <v>51</v>
      </c>
      <c r="B63" s="41" t="s">
        <v>63</v>
      </c>
      <c r="C63" s="15"/>
      <c r="D63" s="9">
        <v>93128028.697121993</v>
      </c>
      <c r="E63" s="32">
        <v>354.08281256034701</v>
      </c>
      <c r="F63" s="323">
        <v>95269421.512878001</v>
      </c>
      <c r="G63" s="19">
        <v>443.37961620171171</v>
      </c>
      <c r="H63" s="31">
        <v>188397450.20999998</v>
      </c>
      <c r="I63" s="32">
        <v>394.23342159064032</v>
      </c>
      <c r="J63" s="33"/>
      <c r="K63" s="323">
        <v>180228477.33599997</v>
      </c>
      <c r="L63" s="32">
        <v>207.61325405774036</v>
      </c>
      <c r="M63" s="323">
        <v>106386260.74200004</v>
      </c>
      <c r="N63" s="32">
        <v>383.16817543733288</v>
      </c>
      <c r="O63" s="31">
        <v>286614738.07800001</v>
      </c>
      <c r="P63" s="32">
        <v>250.15552898768391</v>
      </c>
      <c r="Q63" s="33"/>
      <c r="R63" s="9">
        <v>32678501.833464369</v>
      </c>
      <c r="S63" s="32">
        <v>272.40484010456868</v>
      </c>
      <c r="T63" s="9">
        <v>59260162.108017698</v>
      </c>
      <c r="U63" s="19">
        <v>537.7510173141352</v>
      </c>
      <c r="V63" s="31">
        <v>91938663.941482067</v>
      </c>
      <c r="W63" s="19">
        <v>399.45023284143008</v>
      </c>
      <c r="X63" s="33"/>
      <c r="Y63" s="9">
        <v>136076038.96125564</v>
      </c>
      <c r="Z63" s="32">
        <v>255.81953549816635</v>
      </c>
      <c r="AA63" s="323">
        <v>103865571.18954444</v>
      </c>
      <c r="AB63" s="32">
        <v>498.97707590686088</v>
      </c>
      <c r="AC63" s="31">
        <v>239941610.15080008</v>
      </c>
      <c r="AD63" s="19">
        <v>324.21080742839627</v>
      </c>
      <c r="AE63" s="33"/>
      <c r="AF63" s="323">
        <v>141945382.81000018</v>
      </c>
      <c r="AG63" s="32">
        <v>213.25256085670401</v>
      </c>
      <c r="AH63" s="323">
        <v>171027512.25000003</v>
      </c>
      <c r="AI63" s="32">
        <v>492.08478681194748</v>
      </c>
      <c r="AJ63" s="31">
        <v>312972895.06000018</v>
      </c>
      <c r="AK63" s="32">
        <v>308.90218210423063</v>
      </c>
      <c r="AL63" s="33"/>
      <c r="AM63" s="9">
        <v>112590026.98957038</v>
      </c>
      <c r="AN63" s="32">
        <v>206.77083316113828</v>
      </c>
      <c r="AO63" s="9">
        <v>82117783.359251827</v>
      </c>
      <c r="AP63" s="19">
        <v>384.20192835671963</v>
      </c>
      <c r="AQ63" s="9">
        <v>194707810.34882221</v>
      </c>
      <c r="AR63" s="19">
        <v>256.7850930150164</v>
      </c>
      <c r="AS63" s="33"/>
      <c r="AT63" s="31">
        <v>696646456.62741256</v>
      </c>
      <c r="AU63" s="32">
        <v>232.74838894226633</v>
      </c>
      <c r="AV63" s="31">
        <v>617926711.16169202</v>
      </c>
      <c r="AW63" s="32">
        <v>450.32810159214387</v>
      </c>
      <c r="AX63" s="324">
        <v>1314573167.7891045</v>
      </c>
      <c r="AY63" s="214">
        <v>301.14146034746614</v>
      </c>
    </row>
    <row r="64" spans="1:51" s="6" customFormat="1">
      <c r="A64" s="41"/>
      <c r="B64" s="18" t="s">
        <v>64</v>
      </c>
      <c r="C64" s="14"/>
      <c r="D64" s="9"/>
      <c r="E64" s="19"/>
      <c r="F64" s="19"/>
      <c r="G64" s="19"/>
      <c r="H64" s="19"/>
      <c r="I64" s="19"/>
      <c r="J64" s="14"/>
      <c r="K64" s="9"/>
      <c r="L64" s="19"/>
      <c r="M64" s="19"/>
      <c r="N64" s="19"/>
      <c r="O64" s="19"/>
      <c r="P64" s="19"/>
      <c r="Q64" s="14"/>
      <c r="R64" s="9">
        <v>0</v>
      </c>
      <c r="S64" s="9"/>
      <c r="T64" s="9"/>
      <c r="U64" s="19"/>
      <c r="V64" s="19"/>
      <c r="W64" s="19"/>
      <c r="X64" s="14"/>
      <c r="Y64" s="9"/>
      <c r="Z64" s="9"/>
      <c r="AA64" s="9"/>
      <c r="AB64" s="19"/>
      <c r="AC64" s="9"/>
      <c r="AD64" s="19"/>
      <c r="AE64" s="14"/>
      <c r="AF64" s="9"/>
      <c r="AG64" s="19"/>
      <c r="AH64" s="9"/>
      <c r="AI64" s="19"/>
      <c r="AJ64" s="9"/>
      <c r="AK64" s="19"/>
      <c r="AL64" s="14"/>
      <c r="AM64" s="9"/>
      <c r="AN64" s="19"/>
      <c r="AO64" s="9"/>
      <c r="AP64" s="19"/>
      <c r="AQ64" s="9"/>
      <c r="AR64" s="19"/>
      <c r="AS64" s="14"/>
      <c r="AT64" s="9"/>
      <c r="AU64" s="19"/>
      <c r="AV64" s="9"/>
      <c r="AW64" s="19"/>
      <c r="AX64" s="213"/>
      <c r="AY64" s="215"/>
    </row>
    <row r="65" spans="1:51" s="6" customFormat="1">
      <c r="A65" s="41"/>
      <c r="B65" s="42" t="s">
        <v>65</v>
      </c>
      <c r="C65" s="14"/>
      <c r="D65" s="9"/>
      <c r="E65" s="19"/>
      <c r="F65" s="19"/>
      <c r="G65" s="19"/>
      <c r="H65" s="19"/>
      <c r="I65" s="19"/>
      <c r="J65" s="14"/>
      <c r="K65" s="9"/>
      <c r="L65" s="19"/>
      <c r="M65" s="19"/>
      <c r="N65" s="19"/>
      <c r="O65" s="19"/>
      <c r="P65" s="19"/>
      <c r="Q65" s="14"/>
      <c r="R65" s="9">
        <v>0</v>
      </c>
      <c r="S65" s="9"/>
      <c r="T65" s="9"/>
      <c r="U65" s="19"/>
      <c r="V65" s="19"/>
      <c r="W65" s="19"/>
      <c r="X65" s="14"/>
      <c r="Y65" s="9"/>
      <c r="Z65" s="9"/>
      <c r="AA65" s="9"/>
      <c r="AB65" s="19"/>
      <c r="AC65" s="9"/>
      <c r="AD65" s="19"/>
      <c r="AE65" s="14"/>
      <c r="AF65" s="9"/>
      <c r="AG65" s="19"/>
      <c r="AH65" s="9"/>
      <c r="AI65" s="19"/>
      <c r="AJ65" s="9"/>
      <c r="AK65" s="19"/>
      <c r="AL65" s="14"/>
      <c r="AM65" s="9"/>
      <c r="AN65" s="19"/>
      <c r="AO65" s="9"/>
      <c r="AP65" s="19"/>
      <c r="AQ65" s="9"/>
      <c r="AR65" s="19"/>
      <c r="AS65" s="14"/>
      <c r="AT65" s="9"/>
      <c r="AU65" s="19"/>
      <c r="AV65" s="9"/>
      <c r="AW65" s="19"/>
      <c r="AX65" s="213"/>
      <c r="AY65" s="215"/>
    </row>
    <row r="66" spans="1:51" s="6" customFormat="1">
      <c r="A66" s="41">
        <v>52</v>
      </c>
      <c r="B66" s="41" t="s">
        <v>66</v>
      </c>
      <c r="C66" s="14"/>
      <c r="D66" s="9">
        <v>32202.062980500719</v>
      </c>
      <c r="E66" s="19">
        <v>0.12243571768778884</v>
      </c>
      <c r="F66" s="9">
        <v>38848.894129050794</v>
      </c>
      <c r="G66" s="19">
        <v>0.18080101143965818</v>
      </c>
      <c r="H66" s="9">
        <v>71050.957109551513</v>
      </c>
      <c r="I66" s="19">
        <v>0.14867856171814339</v>
      </c>
      <c r="J66" s="14"/>
      <c r="K66" s="9">
        <v>1697309.8770578154</v>
      </c>
      <c r="L66" s="19">
        <v>1.9552072565278722</v>
      </c>
      <c r="M66" s="9">
        <v>563047.9900360232</v>
      </c>
      <c r="N66" s="19">
        <v>2.0279129045522337</v>
      </c>
      <c r="O66" s="9">
        <v>2260357.8670938388</v>
      </c>
      <c r="P66" s="19">
        <v>1.9728260372655775</v>
      </c>
      <c r="Q66" s="14"/>
      <c r="R66" s="9">
        <v>180988.87515439713</v>
      </c>
      <c r="S66" s="19">
        <v>1.5087058105782376</v>
      </c>
      <c r="T66" s="9">
        <v>310442.69880304544</v>
      </c>
      <c r="U66" s="19">
        <v>2.8170843811528625</v>
      </c>
      <c r="V66" s="9">
        <v>491431.57395744254</v>
      </c>
      <c r="W66" s="19">
        <v>2.1351458486265931</v>
      </c>
      <c r="X66" s="14"/>
      <c r="Y66" s="9">
        <v>987424.1458346569</v>
      </c>
      <c r="Z66" s="19">
        <v>1.8563325935657049</v>
      </c>
      <c r="AA66" s="9">
        <v>708782.05416534247</v>
      </c>
      <c r="AB66" s="19">
        <v>3.4050358823644773</v>
      </c>
      <c r="AC66" s="9">
        <v>1696206.1999999993</v>
      </c>
      <c r="AD66" s="19">
        <v>2.2919258619687888</v>
      </c>
      <c r="AE66" s="14"/>
      <c r="AF66" s="9">
        <v>1126609.18</v>
      </c>
      <c r="AG66" s="19">
        <v>1.6925685637923082</v>
      </c>
      <c r="AH66" s="9">
        <v>1006111.1599999998</v>
      </c>
      <c r="AI66" s="19">
        <v>2.894809081675811</v>
      </c>
      <c r="AJ66" s="9">
        <v>2132720.34</v>
      </c>
      <c r="AK66" s="19">
        <v>2.104980901677691</v>
      </c>
      <c r="AL66" s="14"/>
      <c r="AM66" s="9">
        <v>946771.78079837433</v>
      </c>
      <c r="AN66" s="19">
        <v>1.7387400568548479</v>
      </c>
      <c r="AO66" s="9">
        <v>599097.96801664087</v>
      </c>
      <c r="AP66" s="19">
        <v>2.8029810982550476</v>
      </c>
      <c r="AQ66" s="9">
        <v>1545869.7488150152</v>
      </c>
      <c r="AR66" s="19">
        <v>2.0387282180792337</v>
      </c>
      <c r="AS66" s="14"/>
      <c r="AT66" s="9">
        <v>4971305.9218257451</v>
      </c>
      <c r="AU66" s="19">
        <v>1.6609048007588199</v>
      </c>
      <c r="AV66" s="9">
        <v>3226330.7651501023</v>
      </c>
      <c r="AW66" s="19">
        <v>2.3512616987327388</v>
      </c>
      <c r="AX66" s="213">
        <v>8197636.6869758479</v>
      </c>
      <c r="AY66" s="215">
        <v>1.8779086199254553</v>
      </c>
    </row>
    <row r="67" spans="1:51" s="6" customFormat="1">
      <c r="A67" s="41">
        <v>53</v>
      </c>
      <c r="B67" s="41" t="s">
        <v>67</v>
      </c>
      <c r="C67" s="14"/>
      <c r="D67" s="9">
        <v>240135.80690407573</v>
      </c>
      <c r="E67" s="19">
        <v>0.91302224576854185</v>
      </c>
      <c r="F67" s="9">
        <v>289702.26363011618</v>
      </c>
      <c r="G67" s="19">
        <v>1.3482613457847554</v>
      </c>
      <c r="H67" s="9">
        <v>529838.07053419191</v>
      </c>
      <c r="I67" s="19">
        <v>1.1087192273719548</v>
      </c>
      <c r="J67" s="14"/>
      <c r="K67" s="9">
        <v>946585.83345250087</v>
      </c>
      <c r="L67" s="19">
        <v>1.0904146116801103</v>
      </c>
      <c r="M67" s="9">
        <v>355400.01909075119</v>
      </c>
      <c r="N67" s="19">
        <v>1.2800334922537131</v>
      </c>
      <c r="O67" s="9">
        <v>1301985.8525432521</v>
      </c>
      <c r="P67" s="19">
        <v>1.1363650099137657</v>
      </c>
      <c r="Q67" s="14"/>
      <c r="R67" s="9">
        <v>146940.88918382727</v>
      </c>
      <c r="S67" s="19">
        <v>1.2248850827657467</v>
      </c>
      <c r="T67" s="9">
        <v>244963.82289228082</v>
      </c>
      <c r="U67" s="19">
        <v>2.2229022041041815</v>
      </c>
      <c r="V67" s="9">
        <v>391904.71207610809</v>
      </c>
      <c r="W67" s="19">
        <v>1.7027268156745787</v>
      </c>
      <c r="X67" s="14"/>
      <c r="Y67" s="9">
        <v>289202.20696856186</v>
      </c>
      <c r="Z67" s="19">
        <v>0.54369288536394789</v>
      </c>
      <c r="AA67" s="9">
        <v>213784.59303143778</v>
      </c>
      <c r="AB67" s="19">
        <v>1.0270353292535817</v>
      </c>
      <c r="AC67" s="9">
        <v>502986.79999999964</v>
      </c>
      <c r="AD67" s="19">
        <v>0.67963933580063696</v>
      </c>
      <c r="AE67" s="14"/>
      <c r="AF67" s="9">
        <v>468938.43999999994</v>
      </c>
      <c r="AG67" s="19">
        <v>0.70451268815136536</v>
      </c>
      <c r="AH67" s="9">
        <v>419332.43</v>
      </c>
      <c r="AI67" s="19">
        <v>1.2065141257405261</v>
      </c>
      <c r="AJ67" s="9">
        <v>888270.86999999988</v>
      </c>
      <c r="AK67" s="19">
        <v>0.87671748695688212</v>
      </c>
      <c r="AL67" s="14"/>
      <c r="AM67" s="9">
        <v>946771.78079837433</v>
      </c>
      <c r="AN67" s="19">
        <v>1.7387400568548479</v>
      </c>
      <c r="AO67" s="9">
        <v>599097.96801664087</v>
      </c>
      <c r="AP67" s="19">
        <v>2.8029810982550476</v>
      </c>
      <c r="AQ67" s="9">
        <v>1545869.7488150152</v>
      </c>
      <c r="AR67" s="19">
        <v>2.0387282180792337</v>
      </c>
      <c r="AS67" s="14"/>
      <c r="AT67" s="9">
        <v>3038574.9573073396</v>
      </c>
      <c r="AU67" s="19">
        <v>1.0151826931229815</v>
      </c>
      <c r="AV67" s="9">
        <v>2122281.0966612268</v>
      </c>
      <c r="AW67" s="19">
        <v>1.5466604696657316</v>
      </c>
      <c r="AX67" s="213">
        <v>5160856.0539685665</v>
      </c>
      <c r="AY67" s="215">
        <v>1.18224513234891</v>
      </c>
    </row>
    <row r="68" spans="1:51" s="6" customFormat="1">
      <c r="A68" s="41">
        <v>54</v>
      </c>
      <c r="B68" s="41" t="s">
        <v>68</v>
      </c>
      <c r="C68" s="14"/>
      <c r="D68" s="9">
        <v>10265.906305551249</v>
      </c>
      <c r="E68" s="19">
        <v>3.9032083348102931E-2</v>
      </c>
      <c r="F68" s="9">
        <v>12384.893087272452</v>
      </c>
      <c r="G68" s="19">
        <v>5.7638737136572422E-2</v>
      </c>
      <c r="H68" s="9">
        <v>22650.799392823701</v>
      </c>
      <c r="I68" s="19">
        <v>4.7398211262638976E-2</v>
      </c>
      <c r="J68" s="14"/>
      <c r="K68" s="9">
        <v>1308019.2128102451</v>
      </c>
      <c r="L68" s="19">
        <v>1.5067659071174733</v>
      </c>
      <c r="M68" s="9">
        <v>486464.82103736314</v>
      </c>
      <c r="N68" s="19">
        <v>1.7520856226291581</v>
      </c>
      <c r="O68" s="9">
        <v>1794484.0338476081</v>
      </c>
      <c r="P68" s="19">
        <v>1.5662143048098824</v>
      </c>
      <c r="Q68" s="14"/>
      <c r="R68" s="9">
        <v>39971.88877790331</v>
      </c>
      <c r="S68" s="19">
        <v>0.3332018103740596</v>
      </c>
      <c r="T68" s="9">
        <v>67866.41965737252</v>
      </c>
      <c r="U68" s="19">
        <v>0.61584772828831691</v>
      </c>
      <c r="V68" s="9">
        <v>107838.30843527583</v>
      </c>
      <c r="W68" s="19">
        <v>0.4685301652970974</v>
      </c>
      <c r="X68" s="14"/>
      <c r="Y68" s="9">
        <v>554459.2111057213</v>
      </c>
      <c r="Z68" s="19">
        <v>1.0423693908236946</v>
      </c>
      <c r="AA68" s="9">
        <v>401706.98889427824</v>
      </c>
      <c r="AB68" s="19">
        <v>1.9298269522248988</v>
      </c>
      <c r="AC68" s="9">
        <v>956166.19999999949</v>
      </c>
      <c r="AD68" s="19">
        <v>1.2919785590457229</v>
      </c>
      <c r="AE68" s="14"/>
      <c r="AF68" s="9">
        <v>515087.99</v>
      </c>
      <c r="AG68" s="19">
        <v>0.77384576207781908</v>
      </c>
      <c r="AH68" s="9">
        <v>514441.50000000006</v>
      </c>
      <c r="AI68" s="19">
        <v>1.4801644046875766</v>
      </c>
      <c r="AJ68" s="9">
        <v>1029529.49</v>
      </c>
      <c r="AK68" s="19">
        <v>1.0161388127258981</v>
      </c>
      <c r="AL68" s="14"/>
      <c r="AM68" s="9">
        <v>946771.78079837433</v>
      </c>
      <c r="AN68" s="19">
        <v>1.7387400568548479</v>
      </c>
      <c r="AO68" s="9">
        <v>599097.96801664087</v>
      </c>
      <c r="AP68" s="19">
        <v>2.8029810982550476</v>
      </c>
      <c r="AQ68" s="9">
        <v>1545869.7488150152</v>
      </c>
      <c r="AR68" s="19">
        <v>2.0387282180792337</v>
      </c>
      <c r="AS68" s="14"/>
      <c r="AT68" s="9">
        <v>3374575.9897977952</v>
      </c>
      <c r="AU68" s="19">
        <v>1.1274400630573518</v>
      </c>
      <c r="AV68" s="9">
        <v>2081962.5906929271</v>
      </c>
      <c r="AW68" s="19">
        <v>1.5172774442619552</v>
      </c>
      <c r="AX68" s="213">
        <v>5456538.5804907223</v>
      </c>
      <c r="AY68" s="215">
        <v>1.2499798693859248</v>
      </c>
    </row>
    <row r="69" spans="1:51" s="6" customFormat="1">
      <c r="A69" s="41">
        <v>55</v>
      </c>
      <c r="B69" s="41" t="s">
        <v>69</v>
      </c>
      <c r="C69" s="14"/>
      <c r="D69" s="9">
        <v>5498.6336451675161</v>
      </c>
      <c r="E69" s="19">
        <v>2.0906398358886729E-2</v>
      </c>
      <c r="F69" s="9">
        <v>6633.607184263321</v>
      </c>
      <c r="G69" s="19">
        <v>3.0872510409796206E-2</v>
      </c>
      <c r="H69" s="9">
        <v>12132.240829430837</v>
      </c>
      <c r="I69" s="19">
        <v>2.5387471053439518E-2</v>
      </c>
      <c r="J69" s="14"/>
      <c r="K69" s="9">
        <v>558311.66247854836</v>
      </c>
      <c r="L69" s="19">
        <v>0.64314420639232173</v>
      </c>
      <c r="M69" s="9">
        <v>157765.56686848789</v>
      </c>
      <c r="N69" s="19">
        <v>0.56821946727158357</v>
      </c>
      <c r="O69" s="9">
        <v>716077.22934703622</v>
      </c>
      <c r="P69" s="19">
        <v>0.62498767266669264</v>
      </c>
      <c r="Q69" s="14"/>
      <c r="R69" s="9">
        <v>40540.094826285138</v>
      </c>
      <c r="S69" s="19">
        <v>0.33793832120141326</v>
      </c>
      <c r="T69" s="9">
        <v>69837.720496706926</v>
      </c>
      <c r="U69" s="19">
        <v>0.63373612065977247</v>
      </c>
      <c r="V69" s="9">
        <v>110377.81532299207</v>
      </c>
      <c r="W69" s="19">
        <v>0.47956368018748485</v>
      </c>
      <c r="X69" s="14"/>
      <c r="Y69" s="9">
        <v>320146.58165467507</v>
      </c>
      <c r="Z69" s="19">
        <v>0.60186753256055414</v>
      </c>
      <c r="AA69" s="9">
        <v>235584.4183453247</v>
      </c>
      <c r="AB69" s="19">
        <v>1.1317631323727988</v>
      </c>
      <c r="AC69" s="9">
        <v>555730.99999999977</v>
      </c>
      <c r="AD69" s="19">
        <v>0.75090767337000475</v>
      </c>
      <c r="AE69" s="14"/>
      <c r="AF69" s="9">
        <v>170316.22999999998</v>
      </c>
      <c r="AG69" s="19">
        <v>0.25587568601351218</v>
      </c>
      <c r="AH69" s="9">
        <v>149504.58999999997</v>
      </c>
      <c r="AI69" s="19">
        <v>0.43015847760223491</v>
      </c>
      <c r="AJ69" s="9">
        <v>319820.81999999995</v>
      </c>
      <c r="AK69" s="19">
        <v>0.31566103883029434</v>
      </c>
      <c r="AL69" s="14"/>
      <c r="AM69" s="9">
        <v>946771.78079837433</v>
      </c>
      <c r="AN69" s="19">
        <v>1.7387400568548479</v>
      </c>
      <c r="AO69" s="9">
        <v>599097.96801664087</v>
      </c>
      <c r="AP69" s="19">
        <v>2.8029810982550476</v>
      </c>
      <c r="AQ69" s="9">
        <v>1545869.7488150152</v>
      </c>
      <c r="AR69" s="19">
        <v>2.0387282180792337</v>
      </c>
      <c r="AS69" s="14"/>
      <c r="AT69" s="9">
        <v>2041584.9834030503</v>
      </c>
      <c r="AU69" s="19">
        <v>0.68209004905614801</v>
      </c>
      <c r="AV69" s="9">
        <v>1218423.8709114236</v>
      </c>
      <c r="AW69" s="19">
        <v>0.88795402239622179</v>
      </c>
      <c r="AX69" s="213">
        <v>3260008.8543144739</v>
      </c>
      <c r="AY69" s="215">
        <v>0.74680044533772771</v>
      </c>
    </row>
    <row r="70" spans="1:51" s="6" customFormat="1">
      <c r="A70" s="41">
        <v>56</v>
      </c>
      <c r="B70" s="41" t="s">
        <v>70</v>
      </c>
      <c r="C70" s="14"/>
      <c r="D70" s="9">
        <v>68086.775065161521</v>
      </c>
      <c r="E70" s="19">
        <v>0.25887326458549997</v>
      </c>
      <c r="F70" s="9">
        <v>82140.573344528835</v>
      </c>
      <c r="G70" s="19">
        <v>0.38227854547393009</v>
      </c>
      <c r="H70" s="9">
        <v>150227.34840969037</v>
      </c>
      <c r="I70" s="19">
        <v>0.31436010155140559</v>
      </c>
      <c r="J70" s="14"/>
      <c r="K70" s="9">
        <v>893674.42047623522</v>
      </c>
      <c r="L70" s="19">
        <v>1.029463585587181</v>
      </c>
      <c r="M70" s="9">
        <v>301785.53074258676</v>
      </c>
      <c r="N70" s="19">
        <v>1.0869318122614768</v>
      </c>
      <c r="O70" s="9">
        <v>1195459.951218822</v>
      </c>
      <c r="P70" s="19">
        <v>1.0433898775971207</v>
      </c>
      <c r="Q70" s="14"/>
      <c r="R70" s="9">
        <v>4922.0101732154872</v>
      </c>
      <c r="S70" s="19">
        <v>4.102940217579993E-2</v>
      </c>
      <c r="T70" s="9">
        <v>9543.9064449201542</v>
      </c>
      <c r="U70" s="19">
        <v>8.6605321641743685E-2</v>
      </c>
      <c r="V70" s="9">
        <v>14465.916618135641</v>
      </c>
      <c r="W70" s="19">
        <v>6.2850747592513315E-2</v>
      </c>
      <c r="X70" s="14"/>
      <c r="Y70" s="9">
        <v>212571.06309063814</v>
      </c>
      <c r="Z70" s="19">
        <v>0.39962825957685177</v>
      </c>
      <c r="AA70" s="9">
        <v>153871.73690936176</v>
      </c>
      <c r="AB70" s="19">
        <v>0.73921000451275609</v>
      </c>
      <c r="AC70" s="9">
        <v>366442.79999999993</v>
      </c>
      <c r="AD70" s="19">
        <v>0.49514011342032394</v>
      </c>
      <c r="AE70" s="14"/>
      <c r="AF70" s="9">
        <v>390491.86</v>
      </c>
      <c r="AG70" s="19">
        <v>0.58665796301498896</v>
      </c>
      <c r="AH70" s="9">
        <v>373021.58</v>
      </c>
      <c r="AI70" s="19">
        <v>1.0732673489528337</v>
      </c>
      <c r="AJ70" s="9">
        <v>763513.44</v>
      </c>
      <c r="AK70" s="19">
        <v>0.75358272682588834</v>
      </c>
      <c r="AL70" s="14"/>
      <c r="AM70" s="9">
        <v>946771.78079837433</v>
      </c>
      <c r="AN70" s="19">
        <v>1.7387400568548479</v>
      </c>
      <c r="AO70" s="9">
        <v>599097.96801664087</v>
      </c>
      <c r="AP70" s="19">
        <v>2.8029810982550476</v>
      </c>
      <c r="AQ70" s="9">
        <v>1545869.7488150152</v>
      </c>
      <c r="AR70" s="19">
        <v>2.0387282180792337</v>
      </c>
      <c r="AS70" s="14"/>
      <c r="AT70" s="9">
        <v>2516517.9096036246</v>
      </c>
      <c r="AU70" s="19">
        <v>0.84076432691577108</v>
      </c>
      <c r="AV70" s="9">
        <v>1519461.2954580383</v>
      </c>
      <c r="AW70" s="19">
        <v>1.1073418712390144</v>
      </c>
      <c r="AX70" s="213">
        <v>4035979.2050616629</v>
      </c>
      <c r="AY70" s="215">
        <v>0.92455916606633504</v>
      </c>
    </row>
    <row r="71" spans="1:51" s="6" customFormat="1">
      <c r="A71" s="41">
        <v>57</v>
      </c>
      <c r="B71" s="41" t="s">
        <v>71</v>
      </c>
      <c r="C71" s="14"/>
      <c r="D71" s="9">
        <v>0</v>
      </c>
      <c r="E71" s="19">
        <v>0</v>
      </c>
      <c r="F71" s="9">
        <v>0</v>
      </c>
      <c r="G71" s="19">
        <v>0</v>
      </c>
      <c r="H71" s="9">
        <v>0</v>
      </c>
      <c r="I71" s="19">
        <v>0</v>
      </c>
      <c r="J71" s="14"/>
      <c r="K71" s="9">
        <v>0</v>
      </c>
      <c r="L71" s="19">
        <v>0</v>
      </c>
      <c r="M71" s="9">
        <v>0</v>
      </c>
      <c r="N71" s="19">
        <v>0</v>
      </c>
      <c r="O71" s="9">
        <v>0</v>
      </c>
      <c r="P71" s="19">
        <v>0</v>
      </c>
      <c r="Q71" s="14"/>
      <c r="R71" s="9">
        <v>0</v>
      </c>
      <c r="S71" s="19">
        <v>0</v>
      </c>
      <c r="T71" s="9">
        <v>0</v>
      </c>
      <c r="U71" s="19">
        <v>0</v>
      </c>
      <c r="V71" s="9">
        <v>0</v>
      </c>
      <c r="W71" s="19">
        <v>0</v>
      </c>
      <c r="X71" s="14"/>
      <c r="Y71" s="9">
        <v>0</v>
      </c>
      <c r="Z71" s="19">
        <v>0</v>
      </c>
      <c r="AA71" s="9">
        <v>0</v>
      </c>
      <c r="AB71" s="19">
        <v>0</v>
      </c>
      <c r="AC71" s="9">
        <v>0</v>
      </c>
      <c r="AD71" s="19">
        <v>0</v>
      </c>
      <c r="AE71" s="14"/>
      <c r="AF71" s="9">
        <v>0</v>
      </c>
      <c r="AG71" s="19">
        <v>0</v>
      </c>
      <c r="AH71" s="9">
        <v>0</v>
      </c>
      <c r="AI71" s="19">
        <v>0</v>
      </c>
      <c r="AJ71" s="9">
        <v>0</v>
      </c>
      <c r="AK71" s="19">
        <v>0</v>
      </c>
      <c r="AL71" s="14"/>
      <c r="AM71" s="9">
        <v>0</v>
      </c>
      <c r="AN71" s="19">
        <v>0</v>
      </c>
      <c r="AO71" s="9">
        <v>0</v>
      </c>
      <c r="AP71" s="19">
        <v>0</v>
      </c>
      <c r="AQ71" s="9">
        <v>0</v>
      </c>
      <c r="AR71" s="19">
        <v>0</v>
      </c>
      <c r="AS71" s="14"/>
      <c r="AT71" s="9">
        <v>0</v>
      </c>
      <c r="AU71" s="19">
        <v>0</v>
      </c>
      <c r="AV71" s="9">
        <v>0</v>
      </c>
      <c r="AW71" s="19">
        <v>0</v>
      </c>
      <c r="AX71" s="213">
        <v>0</v>
      </c>
      <c r="AY71" s="215">
        <v>0</v>
      </c>
    </row>
    <row r="72" spans="1:51" s="6" customFormat="1">
      <c r="A72" s="41">
        <v>58</v>
      </c>
      <c r="B72" s="41" t="s">
        <v>72</v>
      </c>
      <c r="C72" s="14"/>
      <c r="D72" s="9">
        <v>0</v>
      </c>
      <c r="E72" s="19">
        <v>0</v>
      </c>
      <c r="F72" s="9">
        <v>0</v>
      </c>
      <c r="G72" s="19">
        <v>0</v>
      </c>
      <c r="H72" s="9">
        <v>0</v>
      </c>
      <c r="I72" s="19">
        <v>0</v>
      </c>
      <c r="J72" s="14"/>
      <c r="K72" s="9">
        <v>0</v>
      </c>
      <c r="L72" s="19">
        <v>0</v>
      </c>
      <c r="M72" s="9">
        <v>0</v>
      </c>
      <c r="N72" s="19">
        <v>0</v>
      </c>
      <c r="O72" s="9">
        <v>0</v>
      </c>
      <c r="P72" s="19">
        <v>0</v>
      </c>
      <c r="Q72" s="14"/>
      <c r="R72" s="9">
        <v>0</v>
      </c>
      <c r="S72" s="19">
        <v>0</v>
      </c>
      <c r="T72" s="9">
        <v>0</v>
      </c>
      <c r="U72" s="19">
        <v>0</v>
      </c>
      <c r="V72" s="9">
        <v>0</v>
      </c>
      <c r="W72" s="19">
        <v>0</v>
      </c>
      <c r="X72" s="14"/>
      <c r="Y72" s="9">
        <v>0</v>
      </c>
      <c r="Z72" s="19">
        <v>0</v>
      </c>
      <c r="AA72" s="9">
        <v>0</v>
      </c>
      <c r="AB72" s="19">
        <v>0</v>
      </c>
      <c r="AC72" s="9">
        <v>0</v>
      </c>
      <c r="AD72" s="19">
        <v>0</v>
      </c>
      <c r="AE72" s="14"/>
      <c r="AF72" s="9">
        <v>0</v>
      </c>
      <c r="AG72" s="19">
        <v>0</v>
      </c>
      <c r="AH72" s="9">
        <v>0</v>
      </c>
      <c r="AI72" s="19">
        <v>0</v>
      </c>
      <c r="AJ72" s="9">
        <v>0</v>
      </c>
      <c r="AK72" s="19">
        <v>0</v>
      </c>
      <c r="AL72" s="14"/>
      <c r="AM72" s="9">
        <v>0</v>
      </c>
      <c r="AN72" s="19">
        <v>0</v>
      </c>
      <c r="AO72" s="9">
        <v>0</v>
      </c>
      <c r="AP72" s="19">
        <v>0</v>
      </c>
      <c r="AQ72" s="9">
        <v>0</v>
      </c>
      <c r="AR72" s="19">
        <v>0</v>
      </c>
      <c r="AS72" s="14"/>
      <c r="AT72" s="9">
        <v>0</v>
      </c>
      <c r="AU72" s="19">
        <v>0</v>
      </c>
      <c r="AV72" s="9">
        <v>0</v>
      </c>
      <c r="AW72" s="19">
        <v>0</v>
      </c>
      <c r="AX72" s="213">
        <v>0</v>
      </c>
      <c r="AY72" s="215">
        <v>0</v>
      </c>
    </row>
    <row r="73" spans="1:51" s="6" customFormat="1">
      <c r="A73" s="41">
        <v>59</v>
      </c>
      <c r="B73" s="41" t="s">
        <v>73</v>
      </c>
      <c r="C73" s="15"/>
      <c r="D73" s="31">
        <v>356189.18490045669</v>
      </c>
      <c r="E73" s="32">
        <v>1.3542697097488201</v>
      </c>
      <c r="F73" s="31">
        <v>429710.23137523158</v>
      </c>
      <c r="G73" s="216">
        <v>1.9998521502447124</v>
      </c>
      <c r="H73" s="31">
        <v>785899.41627568821</v>
      </c>
      <c r="I73" s="32">
        <v>1.6445435729575821</v>
      </c>
      <c r="J73" s="33"/>
      <c r="K73" s="31">
        <v>5403901.0062753456</v>
      </c>
      <c r="L73" s="32">
        <v>6.2249955673049593</v>
      </c>
      <c r="M73" s="31">
        <v>1864463.9277752123</v>
      </c>
      <c r="N73" s="32">
        <v>6.7151832989681663</v>
      </c>
      <c r="O73" s="31">
        <v>7268364.9340505581</v>
      </c>
      <c r="P73" s="32">
        <v>6.3437829022530394</v>
      </c>
      <c r="Q73" s="33"/>
      <c r="R73" s="9">
        <v>413363.75811562833</v>
      </c>
      <c r="S73" s="32">
        <v>3.4457604270952569</v>
      </c>
      <c r="T73" s="9">
        <v>702654.56829432584</v>
      </c>
      <c r="U73" s="19">
        <v>6.3761757558468766</v>
      </c>
      <c r="V73" s="31">
        <v>1116018.3264099541</v>
      </c>
      <c r="W73" s="19">
        <v>4.8488172573782675</v>
      </c>
      <c r="X73" s="33"/>
      <c r="Y73" s="9">
        <v>2363803.2086542528</v>
      </c>
      <c r="Z73" s="32">
        <v>4.4438906618907525</v>
      </c>
      <c r="AA73" s="323">
        <v>1713729.7913457449</v>
      </c>
      <c r="AB73" s="32">
        <v>8.2328713007285117</v>
      </c>
      <c r="AC73" s="31">
        <v>4077532.9999999977</v>
      </c>
      <c r="AD73" s="19">
        <v>5.5095915436054765</v>
      </c>
      <c r="AE73" s="33"/>
      <c r="AF73" s="323">
        <v>2671443.6999999997</v>
      </c>
      <c r="AG73" s="32">
        <v>4.0134606630499938</v>
      </c>
      <c r="AH73" s="323">
        <v>2462411.2599999998</v>
      </c>
      <c r="AI73" s="32">
        <v>7.0849134386589823</v>
      </c>
      <c r="AJ73" s="31">
        <v>5133854.959999999</v>
      </c>
      <c r="AK73" s="32">
        <v>5.0670809670166532</v>
      </c>
      <c r="AL73" s="33"/>
      <c r="AM73" s="9">
        <v>4733858.9039918715</v>
      </c>
      <c r="AN73" s="32">
        <v>8.6937002842742395</v>
      </c>
      <c r="AO73" s="9">
        <v>2995489.8400832042</v>
      </c>
      <c r="AP73" s="19">
        <v>14.014905491275238</v>
      </c>
      <c r="AQ73" s="9">
        <v>7729348.7440750757</v>
      </c>
      <c r="AR73" s="19">
        <v>10.193641090396168</v>
      </c>
      <c r="AS73" s="33"/>
      <c r="AT73" s="31">
        <v>15942559.761937555</v>
      </c>
      <c r="AU73" s="32">
        <v>5.3263819329110724</v>
      </c>
      <c r="AV73" s="31">
        <v>10168459.618873719</v>
      </c>
      <c r="AW73" s="32">
        <v>7.4104955062956623</v>
      </c>
      <c r="AX73" s="324">
        <v>26111019.380811274</v>
      </c>
      <c r="AY73" s="215">
        <v>5.9814932330643531</v>
      </c>
    </row>
    <row r="74" spans="1:51" s="6" customFormat="1">
      <c r="A74" s="41"/>
      <c r="B74" s="42" t="s">
        <v>74</v>
      </c>
      <c r="C74" s="14"/>
      <c r="D74" s="9"/>
      <c r="E74" s="19"/>
      <c r="F74" s="19"/>
      <c r="G74" s="19"/>
      <c r="H74" s="19"/>
      <c r="I74" s="19"/>
      <c r="J74" s="14"/>
      <c r="K74" s="9"/>
      <c r="L74" s="19"/>
      <c r="M74" s="19"/>
      <c r="N74" s="19"/>
      <c r="O74" s="19"/>
      <c r="P74" s="19"/>
      <c r="Q74" s="14"/>
      <c r="R74" s="9">
        <v>0</v>
      </c>
      <c r="S74" s="9"/>
      <c r="T74" s="9"/>
      <c r="U74" s="19"/>
      <c r="V74" s="9"/>
      <c r="W74" s="19"/>
      <c r="X74" s="14"/>
      <c r="Y74" s="9"/>
      <c r="Z74" s="9"/>
      <c r="AA74" s="9"/>
      <c r="AB74" s="19"/>
      <c r="AC74" s="9"/>
      <c r="AD74" s="19"/>
      <c r="AE74" s="14"/>
      <c r="AF74" s="9"/>
      <c r="AG74" s="19"/>
      <c r="AH74" s="9"/>
      <c r="AI74" s="19"/>
      <c r="AJ74" s="9"/>
      <c r="AK74" s="19"/>
      <c r="AL74" s="14"/>
      <c r="AM74" s="9"/>
      <c r="AN74" s="19"/>
      <c r="AO74" s="9"/>
      <c r="AP74" s="19"/>
      <c r="AQ74" s="9"/>
      <c r="AR74" s="19"/>
      <c r="AS74" s="14"/>
      <c r="AT74" s="9"/>
      <c r="AU74" s="19"/>
      <c r="AV74" s="9"/>
      <c r="AW74" s="19"/>
      <c r="AX74" s="213"/>
      <c r="AY74" s="215"/>
    </row>
    <row r="75" spans="1:51" s="6" customFormat="1">
      <c r="A75" s="41">
        <v>60</v>
      </c>
      <c r="B75" s="41" t="s">
        <v>75</v>
      </c>
      <c r="C75" s="14"/>
      <c r="D75" s="9">
        <v>212648.88782574169</v>
      </c>
      <c r="E75" s="19">
        <v>0.80851401390712851</v>
      </c>
      <c r="F75" s="9">
        <v>337275.99217425828</v>
      </c>
      <c r="G75" s="19">
        <v>1.5696673454037924</v>
      </c>
      <c r="H75" s="9">
        <v>549924.88</v>
      </c>
      <c r="I75" s="19">
        <v>1.1507521297053882</v>
      </c>
      <c r="J75" s="14"/>
      <c r="K75" s="9">
        <v>262602.66138233349</v>
      </c>
      <c r="L75" s="19">
        <v>0.30250376555181074</v>
      </c>
      <c r="M75" s="9">
        <v>416883.43226074963</v>
      </c>
      <c r="N75" s="19">
        <v>1.5014764406165686</v>
      </c>
      <c r="O75" s="9">
        <v>679486.09364308312</v>
      </c>
      <c r="P75" s="19">
        <v>0.59305116106347044</v>
      </c>
      <c r="Q75" s="14"/>
      <c r="R75" s="9">
        <v>112971.94573627731</v>
      </c>
      <c r="S75" s="19">
        <v>0.94172324580310018</v>
      </c>
      <c r="T75" s="9">
        <v>188374.64486992935</v>
      </c>
      <c r="U75" s="19">
        <v>1.7093887919231339</v>
      </c>
      <c r="V75" s="9">
        <v>301346.59060620668</v>
      </c>
      <c r="W75" s="19">
        <v>1.3092746905723625</v>
      </c>
      <c r="X75" s="14"/>
      <c r="Y75" s="9">
        <v>637173.43548946432</v>
      </c>
      <c r="Z75" s="19">
        <v>1.1978700551762558</v>
      </c>
      <c r="AA75" s="9">
        <v>452025.11134588392</v>
      </c>
      <c r="AB75" s="19">
        <v>2.1715585416098615</v>
      </c>
      <c r="AC75" s="9">
        <v>1089198.5468353482</v>
      </c>
      <c r="AD75" s="19">
        <v>1.4717328107341896</v>
      </c>
      <c r="AE75" s="14"/>
      <c r="AF75" s="9">
        <v>0</v>
      </c>
      <c r="AG75" s="19">
        <v>0</v>
      </c>
      <c r="AH75" s="9">
        <v>0</v>
      </c>
      <c r="AI75" s="19">
        <v>0</v>
      </c>
      <c r="AJ75" s="9">
        <v>0</v>
      </c>
      <c r="AK75" s="19">
        <v>0</v>
      </c>
      <c r="AL75" s="14"/>
      <c r="AM75" s="9">
        <v>0</v>
      </c>
      <c r="AN75" s="19">
        <v>0</v>
      </c>
      <c r="AO75" s="9">
        <v>0</v>
      </c>
      <c r="AP75" s="19">
        <v>0</v>
      </c>
      <c r="AQ75" s="9">
        <v>0</v>
      </c>
      <c r="AR75" s="19">
        <v>0</v>
      </c>
      <c r="AS75" s="14"/>
      <c r="AT75" s="9">
        <v>1225396.9304338167</v>
      </c>
      <c r="AU75" s="19">
        <v>0.40940301735548434</v>
      </c>
      <c r="AV75" s="9">
        <v>1394559.1806508212</v>
      </c>
      <c r="AW75" s="19">
        <v>1.0163166230502205</v>
      </c>
      <c r="AX75" s="213">
        <v>2619956.1110846382</v>
      </c>
      <c r="AY75" s="215">
        <v>0.60017763078583619</v>
      </c>
    </row>
    <row r="76" spans="1:51" s="6" customFormat="1">
      <c r="A76" s="41">
        <v>61</v>
      </c>
      <c r="B76" s="41" t="s">
        <v>76</v>
      </c>
      <c r="C76" s="14"/>
      <c r="D76" s="9">
        <v>55711.801183513438</v>
      </c>
      <c r="E76" s="19">
        <v>0.21182227876870044</v>
      </c>
      <c r="F76" s="9">
        <v>88362.808816486562</v>
      </c>
      <c r="G76" s="19">
        <v>0.41123655037900209</v>
      </c>
      <c r="H76" s="9">
        <v>144074.60999999999</v>
      </c>
      <c r="I76" s="19">
        <v>0.30148511246476645</v>
      </c>
      <c r="J76" s="14"/>
      <c r="K76" s="9">
        <v>1340143.6730924116</v>
      </c>
      <c r="L76" s="19">
        <v>1.5437715115181327</v>
      </c>
      <c r="M76" s="9">
        <v>420749.10281310877</v>
      </c>
      <c r="N76" s="19">
        <v>1.5153993092469584</v>
      </c>
      <c r="O76" s="9">
        <v>1760892.7759055204</v>
      </c>
      <c r="P76" s="19">
        <v>1.5368960675265719</v>
      </c>
      <c r="Q76" s="14"/>
      <c r="R76" s="9">
        <v>55593.922475048777</v>
      </c>
      <c r="S76" s="19">
        <v>0.46342557684493368</v>
      </c>
      <c r="T76" s="9">
        <v>91651.923953217527</v>
      </c>
      <c r="U76" s="19">
        <v>0.8316871502106854</v>
      </c>
      <c r="V76" s="9">
        <v>147245.84642826632</v>
      </c>
      <c r="W76" s="19">
        <v>0.6397459471255863</v>
      </c>
      <c r="X76" s="14"/>
      <c r="Y76" s="9">
        <v>358485.03519736067</v>
      </c>
      <c r="Z76" s="19">
        <v>0.67394286229439782</v>
      </c>
      <c r="AA76" s="9">
        <v>260135.04093160442</v>
      </c>
      <c r="AB76" s="19">
        <v>1.2497059475857377</v>
      </c>
      <c r="AC76" s="9">
        <v>618620.07612896513</v>
      </c>
      <c r="AD76" s="19">
        <v>0.83588383960221158</v>
      </c>
      <c r="AE76" s="14"/>
      <c r="AF76" s="9">
        <v>0</v>
      </c>
      <c r="AG76" s="19">
        <v>0</v>
      </c>
      <c r="AH76" s="9">
        <v>0</v>
      </c>
      <c r="AI76" s="19">
        <v>0</v>
      </c>
      <c r="AJ76" s="9">
        <v>0</v>
      </c>
      <c r="AK76" s="19">
        <v>0</v>
      </c>
      <c r="AL76" s="14"/>
      <c r="AM76" s="9">
        <v>0</v>
      </c>
      <c r="AN76" s="19">
        <v>0</v>
      </c>
      <c r="AO76" s="9">
        <v>0</v>
      </c>
      <c r="AP76" s="19">
        <v>0</v>
      </c>
      <c r="AQ76" s="9">
        <v>0</v>
      </c>
      <c r="AR76" s="19">
        <v>0</v>
      </c>
      <c r="AS76" s="14"/>
      <c r="AT76" s="9">
        <v>1809934.4319483344</v>
      </c>
      <c r="AU76" s="19">
        <v>0.6046959962539693</v>
      </c>
      <c r="AV76" s="9">
        <v>860898.87651441735</v>
      </c>
      <c r="AW76" s="19">
        <v>0.62739957622919706</v>
      </c>
      <c r="AX76" s="213">
        <v>2670833.308462752</v>
      </c>
      <c r="AY76" s="215">
        <v>0.61183254197088588</v>
      </c>
    </row>
    <row r="77" spans="1:51" s="6" customFormat="1">
      <c r="A77" s="41">
        <v>62</v>
      </c>
      <c r="B77" s="41" t="s">
        <v>77</v>
      </c>
      <c r="C77" s="14"/>
      <c r="D77" s="9">
        <v>2612.1761438809572</v>
      </c>
      <c r="E77" s="19">
        <v>9.9317755230976419E-3</v>
      </c>
      <c r="F77" s="9">
        <v>4143.0938561190424</v>
      </c>
      <c r="G77" s="19">
        <v>1.9281773045776499E-2</v>
      </c>
      <c r="H77" s="9">
        <v>6755.2699999999995</v>
      </c>
      <c r="I77" s="19">
        <v>1.4135824040612451E-2</v>
      </c>
      <c r="J77" s="14"/>
      <c r="K77" s="9">
        <v>954889.38700462342</v>
      </c>
      <c r="L77" s="19">
        <v>1.0999798468675828</v>
      </c>
      <c r="M77" s="9">
        <v>297031.21852274606</v>
      </c>
      <c r="N77" s="19">
        <v>1.0698083498328683</v>
      </c>
      <c r="O77" s="9">
        <v>1251920.6055273695</v>
      </c>
      <c r="P77" s="19">
        <v>1.0926683792549863</v>
      </c>
      <c r="Q77" s="14"/>
      <c r="R77" s="9">
        <v>26506.964580434833</v>
      </c>
      <c r="S77" s="19">
        <v>0.22095950068300085</v>
      </c>
      <c r="T77" s="9">
        <v>45003.776872057992</v>
      </c>
      <c r="U77" s="19">
        <v>0.40838273023646088</v>
      </c>
      <c r="V77" s="9">
        <v>71510.741452492832</v>
      </c>
      <c r="W77" s="19">
        <v>0.31069607822496592</v>
      </c>
      <c r="X77" s="14"/>
      <c r="Y77" s="9">
        <v>311480.74214844336</v>
      </c>
      <c r="Z77" s="19">
        <v>0.58557597194408839</v>
      </c>
      <c r="AA77" s="9">
        <v>221707.58808764449</v>
      </c>
      <c r="AB77" s="19">
        <v>1.0650979217016219</v>
      </c>
      <c r="AC77" s="9">
        <v>533188.33023608779</v>
      </c>
      <c r="AD77" s="19">
        <v>0.7204478579125847</v>
      </c>
      <c r="AE77" s="14"/>
      <c r="AF77" s="9">
        <v>89.98</v>
      </c>
      <c r="AG77" s="19">
        <v>1.3518203301878998E-4</v>
      </c>
      <c r="AH77" s="9">
        <v>0</v>
      </c>
      <c r="AI77" s="19">
        <v>0</v>
      </c>
      <c r="AJ77" s="9">
        <v>89.98</v>
      </c>
      <c r="AK77" s="19">
        <v>8.8809666218571666E-5</v>
      </c>
      <c r="AL77" s="14"/>
      <c r="AM77" s="9">
        <v>0</v>
      </c>
      <c r="AN77" s="19">
        <v>0</v>
      </c>
      <c r="AO77" s="9">
        <v>0</v>
      </c>
      <c r="AP77" s="19">
        <v>0</v>
      </c>
      <c r="AQ77" s="9">
        <v>0</v>
      </c>
      <c r="AR77" s="19">
        <v>0</v>
      </c>
      <c r="AS77" s="14"/>
      <c r="AT77" s="9">
        <v>1295579.2498773825</v>
      </c>
      <c r="AU77" s="19">
        <v>0.43285081017395527</v>
      </c>
      <c r="AV77" s="9">
        <v>567885.67733856756</v>
      </c>
      <c r="AW77" s="19">
        <v>0.41385956356615256</v>
      </c>
      <c r="AX77" s="213">
        <v>1863464.9272159501</v>
      </c>
      <c r="AY77" s="215">
        <v>0.42688118336683051</v>
      </c>
    </row>
    <row r="78" spans="1:51" s="6" customFormat="1">
      <c r="A78" s="41">
        <v>63</v>
      </c>
      <c r="B78" s="41" t="s">
        <v>78</v>
      </c>
      <c r="C78" s="14"/>
      <c r="D78" s="9">
        <v>55135.266101498848</v>
      </c>
      <c r="E78" s="19">
        <v>0.20963023018531035</v>
      </c>
      <c r="F78" s="9">
        <v>87448.383898501183</v>
      </c>
      <c r="G78" s="19">
        <v>0.40698085781004034</v>
      </c>
      <c r="H78" s="9">
        <v>142583.65000000002</v>
      </c>
      <c r="I78" s="19">
        <v>0.29836518562074821</v>
      </c>
      <c r="J78" s="14"/>
      <c r="K78" s="9">
        <v>772763.53546588356</v>
      </c>
      <c r="L78" s="19">
        <v>0.89018092249725533</v>
      </c>
      <c r="M78" s="9">
        <v>371175.99805415934</v>
      </c>
      <c r="N78" s="19">
        <v>1.3368533582118407</v>
      </c>
      <c r="O78" s="9">
        <v>1143939.5335200429</v>
      </c>
      <c r="P78" s="19">
        <v>0.99842318317822754</v>
      </c>
      <c r="Q78" s="14"/>
      <c r="R78" s="9">
        <v>0</v>
      </c>
      <c r="S78" s="19">
        <v>0</v>
      </c>
      <c r="T78" s="9">
        <v>0</v>
      </c>
      <c r="U78" s="19">
        <v>0</v>
      </c>
      <c r="V78" s="9">
        <v>0</v>
      </c>
      <c r="W78" s="19">
        <v>0</v>
      </c>
      <c r="X78" s="14"/>
      <c r="Y78" s="9">
        <v>275297.73298642109</v>
      </c>
      <c r="Z78" s="19">
        <v>0.51755282350874954</v>
      </c>
      <c r="AA78" s="9">
        <v>199272.42518668485</v>
      </c>
      <c r="AB78" s="19">
        <v>0.9573179147791564</v>
      </c>
      <c r="AC78" s="9">
        <v>474570.15817310591</v>
      </c>
      <c r="AD78" s="19">
        <v>0.64124256758144182</v>
      </c>
      <c r="AE78" s="14"/>
      <c r="AF78" s="9">
        <v>84157.430000000008</v>
      </c>
      <c r="AG78" s="19">
        <v>0.12643445744650486</v>
      </c>
      <c r="AH78" s="9">
        <v>25376.98</v>
      </c>
      <c r="AI78" s="19">
        <v>7.3015303964529557E-2</v>
      </c>
      <c r="AJ78" s="9">
        <v>109534.41</v>
      </c>
      <c r="AK78" s="19">
        <v>0.10810973984827937</v>
      </c>
      <c r="AL78" s="14"/>
      <c r="AM78" s="9">
        <v>0</v>
      </c>
      <c r="AN78" s="19">
        <v>0</v>
      </c>
      <c r="AO78" s="9">
        <v>0</v>
      </c>
      <c r="AP78" s="19">
        <v>0</v>
      </c>
      <c r="AQ78" s="9">
        <v>0</v>
      </c>
      <c r="AR78" s="19">
        <v>0</v>
      </c>
      <c r="AS78" s="14"/>
      <c r="AT78" s="9">
        <v>1187353.9645538034</v>
      </c>
      <c r="AU78" s="19">
        <v>0.39669292756040436</v>
      </c>
      <c r="AV78" s="9">
        <v>683273.78713934531</v>
      </c>
      <c r="AW78" s="19">
        <v>0.49795126488652669</v>
      </c>
      <c r="AX78" s="213">
        <v>1870627.7516931486</v>
      </c>
      <c r="AY78" s="215">
        <v>0.42852203796216953</v>
      </c>
    </row>
    <row r="79" spans="1:51" s="6" customFormat="1">
      <c r="A79" s="41">
        <v>64</v>
      </c>
      <c r="B79" s="41" t="s">
        <v>79</v>
      </c>
      <c r="C79" s="14"/>
      <c r="D79" s="9">
        <v>821525.20362835482</v>
      </c>
      <c r="E79" s="19">
        <v>3.1235274574101366</v>
      </c>
      <c r="F79" s="9">
        <v>1302996.3663716449</v>
      </c>
      <c r="G79" s="19">
        <v>6.0640866676826786</v>
      </c>
      <c r="H79" s="9">
        <v>2124521.5699999998</v>
      </c>
      <c r="I79" s="19">
        <v>4.4456939669333284</v>
      </c>
      <c r="J79" s="14"/>
      <c r="K79" s="9">
        <v>3474721.5833327845</v>
      </c>
      <c r="L79" s="19">
        <v>4.0026873972612016</v>
      </c>
      <c r="M79" s="9">
        <v>1113589.012569712</v>
      </c>
      <c r="N79" s="19">
        <v>4.0107798427860786</v>
      </c>
      <c r="O79" s="9">
        <v>4588310.5959024969</v>
      </c>
      <c r="P79" s="19">
        <v>4.0046484419284178</v>
      </c>
      <c r="Q79" s="14"/>
      <c r="R79" s="9">
        <v>242962.87314255131</v>
      </c>
      <c r="S79" s="19">
        <v>2.0253150816714429</v>
      </c>
      <c r="T79" s="9">
        <v>408343.84274008602</v>
      </c>
      <c r="U79" s="19">
        <v>3.7054795166976953</v>
      </c>
      <c r="V79" s="9">
        <v>651306.71588263731</v>
      </c>
      <c r="W79" s="19">
        <v>2.8297628892682027</v>
      </c>
      <c r="X79" s="14"/>
      <c r="Y79" s="9">
        <v>653196.01687059458</v>
      </c>
      <c r="Z79" s="19">
        <v>1.2279921057421852</v>
      </c>
      <c r="AA79" s="9">
        <v>469252.67516329384</v>
      </c>
      <c r="AB79" s="19">
        <v>2.254320897991871</v>
      </c>
      <c r="AC79" s="9">
        <v>1122448.6920338883</v>
      </c>
      <c r="AD79" s="19">
        <v>1.5166606430312011</v>
      </c>
      <c r="AE79" s="14"/>
      <c r="AF79" s="9">
        <v>153855.83000000002</v>
      </c>
      <c r="AG79" s="19">
        <v>0.23114629796836339</v>
      </c>
      <c r="AH79" s="9">
        <v>0</v>
      </c>
      <c r="AI79" s="19">
        <v>0</v>
      </c>
      <c r="AJ79" s="9">
        <v>153855.83000000002</v>
      </c>
      <c r="AK79" s="19">
        <v>0.15185468890954998</v>
      </c>
      <c r="AL79" s="14"/>
      <c r="AM79" s="9">
        <v>5868857.2191051617</v>
      </c>
      <c r="AN79" s="19">
        <v>10.778117115209033</v>
      </c>
      <c r="AO79" s="9">
        <v>3049435.5090070954</v>
      </c>
      <c r="AP79" s="19">
        <v>14.267299420813973</v>
      </c>
      <c r="AQ79" s="9">
        <v>8918292.728112258</v>
      </c>
      <c r="AR79" s="19">
        <v>11.761647484097976</v>
      </c>
      <c r="AS79" s="14"/>
      <c r="AT79" s="9">
        <v>11215118.726079447</v>
      </c>
      <c r="AU79" s="19">
        <v>3.7469519732120031</v>
      </c>
      <c r="AV79" s="9">
        <v>6343617.4058518317</v>
      </c>
      <c r="AW79" s="19">
        <v>4.6230550193138109</v>
      </c>
      <c r="AX79" s="213">
        <v>17558736.131931279</v>
      </c>
      <c r="AY79" s="215">
        <v>4.0223424379782404</v>
      </c>
    </row>
    <row r="80" spans="1:51" s="6" customFormat="1">
      <c r="A80" s="41">
        <v>65</v>
      </c>
      <c r="B80" s="41" t="s">
        <v>80</v>
      </c>
      <c r="C80" s="14"/>
      <c r="D80" s="9">
        <v>0</v>
      </c>
      <c r="E80" s="19">
        <v>0</v>
      </c>
      <c r="F80" s="9">
        <v>0</v>
      </c>
      <c r="G80" s="19">
        <v>0</v>
      </c>
      <c r="H80" s="9">
        <v>0</v>
      </c>
      <c r="I80" s="19">
        <v>0</v>
      </c>
      <c r="J80" s="14"/>
      <c r="K80" s="9">
        <v>672247.99822694343</v>
      </c>
      <c r="L80" s="19">
        <v>0.77439257385225491</v>
      </c>
      <c r="M80" s="9">
        <v>237033.21976950846</v>
      </c>
      <c r="N80" s="19">
        <v>0.85371537361743954</v>
      </c>
      <c r="O80" s="9">
        <v>909281.21799645189</v>
      </c>
      <c r="P80" s="19">
        <v>0.79361489088731363</v>
      </c>
      <c r="Q80" s="14"/>
      <c r="R80" s="9">
        <v>17720.01799333734</v>
      </c>
      <c r="S80" s="19">
        <v>0.14771236125586507</v>
      </c>
      <c r="T80" s="9">
        <v>29984.74667327269</v>
      </c>
      <c r="U80" s="19">
        <v>0.27209388995710243</v>
      </c>
      <c r="V80" s="9">
        <v>47704.764666610034</v>
      </c>
      <c r="W80" s="19">
        <v>0.20726513239143579</v>
      </c>
      <c r="X80" s="14"/>
      <c r="Y80" s="9">
        <v>955347.7548453554</v>
      </c>
      <c r="Z80" s="19">
        <v>1.7960297841513519</v>
      </c>
      <c r="AA80" s="9">
        <v>683866.75388213689</v>
      </c>
      <c r="AB80" s="19">
        <v>3.2853411313678467</v>
      </c>
      <c r="AC80" s="9">
        <v>1639214.5087274923</v>
      </c>
      <c r="AD80" s="19">
        <v>2.2149182840311537</v>
      </c>
      <c r="AE80" s="14"/>
      <c r="AF80" s="9">
        <v>0</v>
      </c>
      <c r="AG80" s="19">
        <v>0</v>
      </c>
      <c r="AH80" s="9">
        <v>0</v>
      </c>
      <c r="AI80" s="19">
        <v>0</v>
      </c>
      <c r="AJ80" s="9">
        <v>0</v>
      </c>
      <c r="AK80" s="19">
        <v>0</v>
      </c>
      <c r="AL80" s="14"/>
      <c r="AM80" s="9">
        <v>0</v>
      </c>
      <c r="AN80" s="19">
        <v>0</v>
      </c>
      <c r="AO80" s="9">
        <v>0</v>
      </c>
      <c r="AP80" s="19">
        <v>0</v>
      </c>
      <c r="AQ80" s="9">
        <v>0</v>
      </c>
      <c r="AR80" s="19">
        <v>0</v>
      </c>
      <c r="AS80" s="14"/>
      <c r="AT80" s="9">
        <v>1645315.7710656361</v>
      </c>
      <c r="AU80" s="19">
        <v>0.54969718337581353</v>
      </c>
      <c r="AV80" s="9">
        <v>950884.72032491805</v>
      </c>
      <c r="AW80" s="19">
        <v>0.69297880023970648</v>
      </c>
      <c r="AX80" s="213">
        <v>2596200.4913905542</v>
      </c>
      <c r="AY80" s="215">
        <v>0.59473571079125198</v>
      </c>
    </row>
    <row r="81" spans="1:51" s="6" customFormat="1">
      <c r="A81" s="41">
        <v>66</v>
      </c>
      <c r="B81" s="41" t="s">
        <v>81</v>
      </c>
      <c r="C81" s="14"/>
      <c r="D81" s="9">
        <v>0</v>
      </c>
      <c r="E81" s="19">
        <v>0</v>
      </c>
      <c r="F81" s="9">
        <v>0</v>
      </c>
      <c r="G81" s="19">
        <v>0</v>
      </c>
      <c r="H81" s="9">
        <v>0</v>
      </c>
      <c r="I81" s="19">
        <v>0</v>
      </c>
      <c r="J81" s="14"/>
      <c r="K81" s="9">
        <v>1392708.0007173275</v>
      </c>
      <c r="L81" s="19">
        <v>1.6043227144516223</v>
      </c>
      <c r="M81" s="9">
        <v>507955.81623407861</v>
      </c>
      <c r="N81" s="19">
        <v>1.8294890895846143</v>
      </c>
      <c r="O81" s="9">
        <v>1900663.8169514062</v>
      </c>
      <c r="P81" s="19">
        <v>1.6588873473346517</v>
      </c>
      <c r="Q81" s="14"/>
      <c r="R81" s="9">
        <v>0</v>
      </c>
      <c r="S81" s="19">
        <v>0</v>
      </c>
      <c r="T81" s="9">
        <v>0</v>
      </c>
      <c r="U81" s="19">
        <v>0</v>
      </c>
      <c r="V81" s="9">
        <v>0</v>
      </c>
      <c r="W81" s="19">
        <v>0</v>
      </c>
      <c r="X81" s="14"/>
      <c r="Y81" s="9">
        <v>450813.75983388652</v>
      </c>
      <c r="Z81" s="19">
        <v>0.84751854563993689</v>
      </c>
      <c r="AA81" s="9">
        <v>309061.10607708001</v>
      </c>
      <c r="AB81" s="19">
        <v>1.484750001571314</v>
      </c>
      <c r="AC81" s="9">
        <v>759874.86591096653</v>
      </c>
      <c r="AD81" s="19">
        <v>1.0267483145866407</v>
      </c>
      <c r="AE81" s="14"/>
      <c r="AF81" s="9">
        <v>2229155.0299999998</v>
      </c>
      <c r="AG81" s="19">
        <v>3.3489854286448293</v>
      </c>
      <c r="AH81" s="9">
        <v>92134.339999999967</v>
      </c>
      <c r="AI81" s="19">
        <v>0.26509130876374226</v>
      </c>
      <c r="AJ81" s="9">
        <v>2321289.3699999996</v>
      </c>
      <c r="AK81" s="19">
        <v>2.2910972899135191</v>
      </c>
      <c r="AL81" s="14"/>
      <c r="AM81" s="9">
        <v>0</v>
      </c>
      <c r="AN81" s="19">
        <v>0</v>
      </c>
      <c r="AO81" s="9">
        <v>0</v>
      </c>
      <c r="AP81" s="19">
        <v>0</v>
      </c>
      <c r="AQ81" s="9">
        <v>0</v>
      </c>
      <c r="AR81" s="19">
        <v>0</v>
      </c>
      <c r="AS81" s="14"/>
      <c r="AT81" s="9">
        <v>4072676.7905512135</v>
      </c>
      <c r="AU81" s="19">
        <v>1.3606743458832018</v>
      </c>
      <c r="AV81" s="9">
        <v>909151.26231115859</v>
      </c>
      <c r="AW81" s="19">
        <v>0.66256459645026389</v>
      </c>
      <c r="AX81" s="213">
        <v>4981828.0528623722</v>
      </c>
      <c r="AY81" s="215">
        <v>1.1412335287217954</v>
      </c>
    </row>
    <row r="82" spans="1:51" s="6" customFormat="1">
      <c r="A82" s="41">
        <v>67</v>
      </c>
      <c r="B82" s="41" t="s">
        <v>82</v>
      </c>
      <c r="C82" s="14"/>
      <c r="D82" s="9">
        <v>0</v>
      </c>
      <c r="E82" s="19">
        <v>0</v>
      </c>
      <c r="F82" s="9">
        <v>0</v>
      </c>
      <c r="G82" s="19">
        <v>0</v>
      </c>
      <c r="H82" s="9">
        <v>0</v>
      </c>
      <c r="I82" s="19">
        <v>0</v>
      </c>
      <c r="J82" s="14"/>
      <c r="K82" s="9">
        <v>3726698.214316112</v>
      </c>
      <c r="L82" s="19">
        <v>4.2929505625401641</v>
      </c>
      <c r="M82" s="9">
        <v>1187850.2440512681</v>
      </c>
      <c r="N82" s="19">
        <v>4.2782442726293564</v>
      </c>
      <c r="O82" s="9">
        <v>4914548.4583673803</v>
      </c>
      <c r="P82" s="19">
        <v>4.2893867830478634</v>
      </c>
      <c r="Q82" s="14"/>
      <c r="R82" s="9">
        <v>0</v>
      </c>
      <c r="S82" s="19">
        <v>0</v>
      </c>
      <c r="T82" s="9">
        <v>0</v>
      </c>
      <c r="U82" s="19">
        <v>0</v>
      </c>
      <c r="V82" s="9">
        <v>0</v>
      </c>
      <c r="W82" s="19">
        <v>0</v>
      </c>
      <c r="X82" s="14"/>
      <c r="Y82" s="9">
        <v>1032515.1351250522</v>
      </c>
      <c r="Z82" s="19">
        <v>1.9411025209054189</v>
      </c>
      <c r="AA82" s="9">
        <v>747973.02715189313</v>
      </c>
      <c r="AB82" s="19">
        <v>3.5933119095293127</v>
      </c>
      <c r="AC82" s="9">
        <v>1780488.1622769453</v>
      </c>
      <c r="AD82" s="19">
        <v>2.4058082478721126</v>
      </c>
      <c r="AE82" s="14"/>
      <c r="AF82" s="9">
        <v>0</v>
      </c>
      <c r="AG82" s="19">
        <v>0</v>
      </c>
      <c r="AH82" s="9">
        <v>0</v>
      </c>
      <c r="AI82" s="19">
        <v>0</v>
      </c>
      <c r="AJ82" s="9">
        <v>0</v>
      </c>
      <c r="AK82" s="19">
        <v>0</v>
      </c>
      <c r="AL82" s="14"/>
      <c r="AM82" s="9">
        <v>0</v>
      </c>
      <c r="AN82" s="19">
        <v>0</v>
      </c>
      <c r="AO82" s="9">
        <v>0</v>
      </c>
      <c r="AP82" s="19">
        <v>0</v>
      </c>
      <c r="AQ82" s="9">
        <v>0</v>
      </c>
      <c r="AR82" s="19">
        <v>0</v>
      </c>
      <c r="AS82" s="14"/>
      <c r="AT82" s="9">
        <v>4759213.3494411642</v>
      </c>
      <c r="AU82" s="19">
        <v>1.5900450352931157</v>
      </c>
      <c r="AV82" s="9">
        <v>1935823.2712031612</v>
      </c>
      <c r="AW82" s="19">
        <v>1.4107751016296532</v>
      </c>
      <c r="AX82" s="213">
        <v>6695036.6206443254</v>
      </c>
      <c r="AY82" s="215">
        <v>1.5336940951042188</v>
      </c>
    </row>
    <row r="83" spans="1:51" s="6" customFormat="1">
      <c r="A83" s="41">
        <v>68</v>
      </c>
      <c r="B83" s="41" t="s">
        <v>83</v>
      </c>
      <c r="C83" s="14"/>
      <c r="D83" s="9">
        <v>0</v>
      </c>
      <c r="E83" s="19">
        <v>0</v>
      </c>
      <c r="F83" s="9">
        <v>0</v>
      </c>
      <c r="G83" s="19">
        <v>0</v>
      </c>
      <c r="H83" s="9">
        <v>0</v>
      </c>
      <c r="I83" s="19">
        <v>0</v>
      </c>
      <c r="J83" s="14"/>
      <c r="K83" s="9">
        <v>0</v>
      </c>
      <c r="L83" s="19">
        <v>0</v>
      </c>
      <c r="M83" s="9">
        <v>0</v>
      </c>
      <c r="N83" s="19">
        <v>0</v>
      </c>
      <c r="O83" s="9">
        <v>0</v>
      </c>
      <c r="P83" s="19">
        <v>0</v>
      </c>
      <c r="Q83" s="14"/>
      <c r="R83" s="9">
        <v>0</v>
      </c>
      <c r="S83" s="19">
        <v>0</v>
      </c>
      <c r="T83" s="9">
        <v>0</v>
      </c>
      <c r="U83" s="19">
        <v>0</v>
      </c>
      <c r="V83" s="9">
        <v>0</v>
      </c>
      <c r="W83" s="19">
        <v>0</v>
      </c>
      <c r="X83" s="14"/>
      <c r="Y83" s="9">
        <v>0</v>
      </c>
      <c r="Z83" s="19">
        <v>0</v>
      </c>
      <c r="AA83" s="9">
        <v>0</v>
      </c>
      <c r="AB83" s="19">
        <v>0</v>
      </c>
      <c r="AC83" s="9">
        <v>0</v>
      </c>
      <c r="AD83" s="19">
        <v>0</v>
      </c>
      <c r="AE83" s="14"/>
      <c r="AF83" s="9">
        <v>202451.32999999996</v>
      </c>
      <c r="AG83" s="19">
        <v>0.30415406064412026</v>
      </c>
      <c r="AH83" s="9">
        <v>270361.74</v>
      </c>
      <c r="AI83" s="19">
        <v>0.77789179904303463</v>
      </c>
      <c r="AJ83" s="9">
        <v>472813.06999999995</v>
      </c>
      <c r="AK83" s="19">
        <v>0.46666337997864143</v>
      </c>
      <c r="AL83" s="14"/>
      <c r="AM83" s="9">
        <v>0</v>
      </c>
      <c r="AN83" s="19">
        <v>0</v>
      </c>
      <c r="AO83" s="9">
        <v>0</v>
      </c>
      <c r="AP83" s="19">
        <v>0</v>
      </c>
      <c r="AQ83" s="9">
        <v>0</v>
      </c>
      <c r="AR83" s="19">
        <v>0</v>
      </c>
      <c r="AS83" s="14"/>
      <c r="AT83" s="9">
        <v>202451.32999999996</v>
      </c>
      <c r="AU83" s="19">
        <v>6.7638642884708472E-2</v>
      </c>
      <c r="AV83" s="9">
        <v>270361.74</v>
      </c>
      <c r="AW83" s="19">
        <v>0.19703224819082182</v>
      </c>
      <c r="AX83" s="213">
        <v>472813.06999999995</v>
      </c>
      <c r="AY83" s="215">
        <v>0.10831167245763468</v>
      </c>
    </row>
    <row r="84" spans="1:51" s="6" customFormat="1">
      <c r="A84" s="41">
        <v>69</v>
      </c>
      <c r="B84" s="41" t="s">
        <v>84</v>
      </c>
      <c r="C84" s="14"/>
      <c r="D84" s="9">
        <v>0</v>
      </c>
      <c r="E84" s="19">
        <v>0</v>
      </c>
      <c r="F84" s="9">
        <v>0</v>
      </c>
      <c r="G84" s="19">
        <v>0</v>
      </c>
      <c r="H84" s="9">
        <v>0</v>
      </c>
      <c r="I84" s="19">
        <v>0</v>
      </c>
      <c r="J84" s="14"/>
      <c r="K84" s="9">
        <v>-21.690651605466655</v>
      </c>
      <c r="L84" s="19">
        <v>-2.4986432937832805E-5</v>
      </c>
      <c r="M84" s="9">
        <v>3.4726599999999905</v>
      </c>
      <c r="N84" s="19">
        <v>1.2507374418780513E-5</v>
      </c>
      <c r="O84" s="9">
        <v>-18.217991605466665</v>
      </c>
      <c r="P84" s="19">
        <v>-1.5900547744751547E-5</v>
      </c>
      <c r="Q84" s="14"/>
      <c r="R84" s="9">
        <v>66039.923371764045</v>
      </c>
      <c r="S84" s="19">
        <v>0.55050243301488</v>
      </c>
      <c r="T84" s="9">
        <v>113862.07599426742</v>
      </c>
      <c r="U84" s="19">
        <v>1.0332311796213014</v>
      </c>
      <c r="V84" s="9">
        <v>179901.99936603146</v>
      </c>
      <c r="W84" s="19">
        <v>0.78162866909986173</v>
      </c>
      <c r="X84" s="14"/>
      <c r="Y84" s="9">
        <v>-48.748674349543307</v>
      </c>
      <c r="Z84" s="19">
        <v>-9.164628338279543E-5</v>
      </c>
      <c r="AA84" s="9">
        <v>48.748674349542853</v>
      </c>
      <c r="AB84" s="19">
        <v>2.3419185686545662E-4</v>
      </c>
      <c r="AC84" s="9">
        <v>-4.5474735088646412E-13</v>
      </c>
      <c r="AD84" s="19">
        <v>-6.1445784961668162E-19</v>
      </c>
      <c r="AE84" s="14"/>
      <c r="AF84" s="9">
        <v>2387018.81</v>
      </c>
      <c r="AG84" s="19">
        <v>3.586153096131282</v>
      </c>
      <c r="AH84" s="9">
        <v>257987.43</v>
      </c>
      <c r="AI84" s="19">
        <v>0.7422881138921098</v>
      </c>
      <c r="AJ84" s="9">
        <v>2645006.2400000002</v>
      </c>
      <c r="AK84" s="19">
        <v>2.6106037043836325</v>
      </c>
      <c r="AL84" s="14"/>
      <c r="AM84" s="9">
        <v>0</v>
      </c>
      <c r="AN84" s="19">
        <v>0</v>
      </c>
      <c r="AO84" s="9">
        <v>0</v>
      </c>
      <c r="AP84" s="19">
        <v>0</v>
      </c>
      <c r="AQ84" s="9">
        <v>0</v>
      </c>
      <c r="AR84" s="19">
        <v>0</v>
      </c>
      <c r="AS84" s="14"/>
      <c r="AT84" s="9">
        <v>2452988.2940458092</v>
      </c>
      <c r="AU84" s="19">
        <v>0.81953919108031925</v>
      </c>
      <c r="AV84" s="9">
        <v>371901.72732861695</v>
      </c>
      <c r="AW84" s="19">
        <v>0.27103181626811323</v>
      </c>
      <c r="AX84" s="213">
        <v>2824890.0213744263</v>
      </c>
      <c r="AY84" s="215">
        <v>0.64712374115196847</v>
      </c>
    </row>
    <row r="85" spans="1:51" s="6" customFormat="1">
      <c r="A85" s="41">
        <v>70</v>
      </c>
      <c r="B85" s="41" t="s">
        <v>85</v>
      </c>
      <c r="C85" s="14"/>
      <c r="D85" s="9">
        <v>0</v>
      </c>
      <c r="E85" s="19">
        <v>0</v>
      </c>
      <c r="F85" s="9">
        <v>0</v>
      </c>
      <c r="G85" s="19">
        <v>0</v>
      </c>
      <c r="H85" s="9">
        <v>0</v>
      </c>
      <c r="I85" s="19">
        <v>0</v>
      </c>
      <c r="J85" s="14"/>
      <c r="K85" s="9">
        <v>4408961.2891960833</v>
      </c>
      <c r="L85" s="19">
        <v>5.0788799516854679</v>
      </c>
      <c r="M85" s="9">
        <v>1589551.6897552214</v>
      </c>
      <c r="N85" s="19">
        <v>5.7250402117609696</v>
      </c>
      <c r="O85" s="9">
        <v>5998512.9789513052</v>
      </c>
      <c r="P85" s="19">
        <v>5.2354641546056335</v>
      </c>
      <c r="Q85" s="14"/>
      <c r="R85" s="9">
        <v>950543.76299676066</v>
      </c>
      <c r="S85" s="19">
        <v>7.9236411476602004</v>
      </c>
      <c r="T85" s="9">
        <v>1587627.7532899347</v>
      </c>
      <c r="U85" s="19">
        <v>14.406785420053854</v>
      </c>
      <c r="V85" s="9">
        <v>2538171.5162866954</v>
      </c>
      <c r="W85" s="19">
        <v>11.027713039396842</v>
      </c>
      <c r="X85" s="14"/>
      <c r="Y85" s="9">
        <v>1129702.7502244394</v>
      </c>
      <c r="Z85" s="19">
        <v>2.1238127962829876</v>
      </c>
      <c r="AA85" s="9">
        <v>819949.78077555983</v>
      </c>
      <c r="AB85" s="19">
        <v>3.9390929960345309</v>
      </c>
      <c r="AC85" s="9">
        <v>1949652.5309999993</v>
      </c>
      <c r="AD85" s="19">
        <v>2.634384344103804</v>
      </c>
      <c r="AE85" s="14"/>
      <c r="AF85" s="9">
        <v>13786339.019999998</v>
      </c>
      <c r="AG85" s="19">
        <v>20.711995294619609</v>
      </c>
      <c r="AH85" s="9">
        <v>13399420.050000001</v>
      </c>
      <c r="AI85" s="19">
        <v>38.553158330863717</v>
      </c>
      <c r="AJ85" s="9">
        <v>27185759.07</v>
      </c>
      <c r="AK85" s="19">
        <v>26.832164802236132</v>
      </c>
      <c r="AL85" s="14"/>
      <c r="AM85" s="9">
        <v>0</v>
      </c>
      <c r="AN85" s="19">
        <v>0</v>
      </c>
      <c r="AO85" s="9">
        <v>0</v>
      </c>
      <c r="AP85" s="19">
        <v>0</v>
      </c>
      <c r="AQ85" s="9">
        <v>0</v>
      </c>
      <c r="AR85" s="19">
        <v>0</v>
      </c>
      <c r="AS85" s="14"/>
      <c r="AT85" s="9">
        <v>20275546.822417282</v>
      </c>
      <c r="AU85" s="19">
        <v>6.7740254944912852</v>
      </c>
      <c r="AV85" s="9">
        <v>17396549.273820717</v>
      </c>
      <c r="AW85" s="19">
        <v>12.678129731608122</v>
      </c>
      <c r="AX85" s="213">
        <v>37672096.096238002</v>
      </c>
      <c r="AY85" s="215">
        <v>8.6298962360923515</v>
      </c>
    </row>
    <row r="86" spans="1:51" s="6" customFormat="1">
      <c r="A86" s="41">
        <v>71</v>
      </c>
      <c r="B86" s="41" t="s">
        <v>86</v>
      </c>
      <c r="C86" s="14"/>
      <c r="D86" s="9">
        <v>46570.323917000002</v>
      </c>
      <c r="E86" s="19">
        <v>0.1770653959401092</v>
      </c>
      <c r="F86" s="9">
        <v>0</v>
      </c>
      <c r="G86" s="19">
        <v>0</v>
      </c>
      <c r="H86" s="9">
        <v>46570.323917000002</v>
      </c>
      <c r="I86" s="19">
        <v>9.7451309037986295E-2</v>
      </c>
      <c r="J86" s="14"/>
      <c r="K86" s="9">
        <v>35488.684716495845</v>
      </c>
      <c r="L86" s="19">
        <v>4.088100518368628E-2</v>
      </c>
      <c r="M86" s="9">
        <v>18576.458833245873</v>
      </c>
      <c r="N86" s="19">
        <v>6.6906269546246788E-2</v>
      </c>
      <c r="O86" s="9">
        <v>54065.143549741719</v>
      </c>
      <c r="P86" s="19">
        <v>4.7187715032295595E-2</v>
      </c>
      <c r="Q86" s="14"/>
      <c r="R86" s="9">
        <v>0</v>
      </c>
      <c r="S86" s="19">
        <v>0</v>
      </c>
      <c r="T86" s="9">
        <v>0</v>
      </c>
      <c r="U86" s="19">
        <v>0</v>
      </c>
      <c r="V86" s="9">
        <v>0</v>
      </c>
      <c r="W86" s="19">
        <v>0</v>
      </c>
      <c r="X86" s="14"/>
      <c r="Y86" s="9">
        <v>0</v>
      </c>
      <c r="Z86" s="19">
        <v>0</v>
      </c>
      <c r="AA86" s="9">
        <v>0</v>
      </c>
      <c r="AB86" s="19">
        <v>0</v>
      </c>
      <c r="AC86" s="9">
        <v>0</v>
      </c>
      <c r="AD86" s="19">
        <v>0</v>
      </c>
      <c r="AE86" s="14"/>
      <c r="AF86" s="9">
        <v>0</v>
      </c>
      <c r="AG86" s="19">
        <v>0</v>
      </c>
      <c r="AH86" s="9">
        <v>0</v>
      </c>
      <c r="AI86" s="19">
        <v>0</v>
      </c>
      <c r="AJ86" s="9">
        <v>0</v>
      </c>
      <c r="AK86" s="19">
        <v>0</v>
      </c>
      <c r="AL86" s="14"/>
      <c r="AM86" s="9">
        <v>0</v>
      </c>
      <c r="AN86" s="19">
        <v>0</v>
      </c>
      <c r="AO86" s="9">
        <v>0</v>
      </c>
      <c r="AP86" s="19">
        <v>0</v>
      </c>
      <c r="AQ86" s="9">
        <v>0</v>
      </c>
      <c r="AR86" s="19">
        <v>0</v>
      </c>
      <c r="AS86" s="14"/>
      <c r="AT86" s="9">
        <v>82059.008633495847</v>
      </c>
      <c r="AU86" s="19">
        <v>2.741577435146628E-2</v>
      </c>
      <c r="AV86" s="9">
        <v>18576.458833245873</v>
      </c>
      <c r="AW86" s="19">
        <v>1.3538015576237546E-2</v>
      </c>
      <c r="AX86" s="213">
        <v>100635.46746674171</v>
      </c>
      <c r="AY86" s="215">
        <v>2.3053499324539994E-2</v>
      </c>
    </row>
    <row r="87" spans="1:51" s="6" customFormat="1">
      <c r="A87" s="41">
        <v>72</v>
      </c>
      <c r="B87" s="41" t="s">
        <v>87</v>
      </c>
      <c r="C87" s="14"/>
      <c r="D87" s="9">
        <v>3696.8824690000001</v>
      </c>
      <c r="E87" s="19">
        <v>1.4055945998661659E-2</v>
      </c>
      <c r="F87" s="9">
        <v>0</v>
      </c>
      <c r="G87" s="19">
        <v>0</v>
      </c>
      <c r="H87" s="9">
        <v>3696.8824690000001</v>
      </c>
      <c r="I87" s="19">
        <v>7.7359572719682438E-3</v>
      </c>
      <c r="J87" s="14"/>
      <c r="K87" s="9">
        <v>3837.5721727054242</v>
      </c>
      <c r="L87" s="19">
        <v>4.4206712403804006E-3</v>
      </c>
      <c r="M87" s="9">
        <v>1932.6521098865624</v>
      </c>
      <c r="N87" s="19">
        <v>6.9607746107011453E-3</v>
      </c>
      <c r="O87" s="9">
        <v>5770.2242825919866</v>
      </c>
      <c r="P87" s="19">
        <v>5.0362152255985964E-3</v>
      </c>
      <c r="Q87" s="14"/>
      <c r="R87" s="9">
        <v>1596.0802105383366</v>
      </c>
      <c r="S87" s="19">
        <v>1.3304770725459821E-2</v>
      </c>
      <c r="T87" s="9">
        <v>2480.6582549169866</v>
      </c>
      <c r="U87" s="19">
        <v>2.251051048019044E-2</v>
      </c>
      <c r="V87" s="9">
        <v>4076.7384654553234</v>
      </c>
      <c r="W87" s="19">
        <v>1.7712397150955295E-2</v>
      </c>
      <c r="X87" s="14"/>
      <c r="Y87" s="9">
        <v>0</v>
      </c>
      <c r="Z87" s="19">
        <v>0</v>
      </c>
      <c r="AA87" s="9">
        <v>0</v>
      </c>
      <c r="AB87" s="19">
        <v>0</v>
      </c>
      <c r="AC87" s="9">
        <v>0</v>
      </c>
      <c r="AD87" s="19">
        <v>0</v>
      </c>
      <c r="AE87" s="14"/>
      <c r="AF87" s="9">
        <v>0</v>
      </c>
      <c r="AG87" s="19">
        <v>0</v>
      </c>
      <c r="AH87" s="9">
        <v>0</v>
      </c>
      <c r="AI87" s="19">
        <v>0</v>
      </c>
      <c r="AJ87" s="9">
        <v>0</v>
      </c>
      <c r="AK87" s="19">
        <v>0</v>
      </c>
      <c r="AL87" s="14"/>
      <c r="AM87" s="9">
        <v>0</v>
      </c>
      <c r="AN87" s="19">
        <v>0</v>
      </c>
      <c r="AO87" s="9">
        <v>0</v>
      </c>
      <c r="AP87" s="19">
        <v>0</v>
      </c>
      <c r="AQ87" s="9">
        <v>0</v>
      </c>
      <c r="AR87" s="19">
        <v>0</v>
      </c>
      <c r="AS87" s="14"/>
      <c r="AT87" s="9">
        <v>9130.5348522437616</v>
      </c>
      <c r="AU87" s="19">
        <v>3.0504960684491441E-3</v>
      </c>
      <c r="AV87" s="9">
        <v>4413.3103648035485</v>
      </c>
      <c r="AW87" s="19">
        <v>3.2162999954841957E-3</v>
      </c>
      <c r="AX87" s="213">
        <v>13543.84521704731</v>
      </c>
      <c r="AY87" s="215">
        <v>3.1026141620106454E-3</v>
      </c>
    </row>
    <row r="88" spans="1:51" s="6" customFormat="1">
      <c r="A88" s="41">
        <v>73</v>
      </c>
      <c r="B88" s="41" t="s">
        <v>88</v>
      </c>
      <c r="C88" s="14"/>
      <c r="D88" s="9">
        <v>5711</v>
      </c>
      <c r="E88" s="19">
        <v>2.1713838151871397E-2</v>
      </c>
      <c r="F88" s="9">
        <v>0</v>
      </c>
      <c r="G88" s="19">
        <v>0</v>
      </c>
      <c r="H88" s="9">
        <v>5711</v>
      </c>
      <c r="I88" s="19">
        <v>1.1950623897481182E-2</v>
      </c>
      <c r="J88" s="14"/>
      <c r="K88" s="9">
        <v>6014.3017704280937</v>
      </c>
      <c r="L88" s="19">
        <v>6.9281435425765118E-3</v>
      </c>
      <c r="M88" s="9">
        <v>2883.2392728537452</v>
      </c>
      <c r="N88" s="19">
        <v>1.0384475625173313E-2</v>
      </c>
      <c r="O88" s="9">
        <v>8897.5410432818389</v>
      </c>
      <c r="P88" s="19">
        <v>7.7657174969351069E-3</v>
      </c>
      <c r="Q88" s="14"/>
      <c r="R88" s="9">
        <v>2455.554802278878</v>
      </c>
      <c r="S88" s="19">
        <v>2.0469268043304002E-2</v>
      </c>
      <c r="T88" s="9">
        <v>4381.346330696786</v>
      </c>
      <c r="U88" s="19">
        <v>3.9758133672384628E-2</v>
      </c>
      <c r="V88" s="9">
        <v>6836.901132975664</v>
      </c>
      <c r="W88" s="19">
        <v>2.9704605575073595E-2</v>
      </c>
      <c r="X88" s="14"/>
      <c r="Y88" s="9">
        <v>20452.935902298166</v>
      </c>
      <c r="Z88" s="19">
        <v>3.8451005790883189E-2</v>
      </c>
      <c r="AA88" s="9">
        <v>14149.722242902562</v>
      </c>
      <c r="AB88" s="19">
        <v>6.7976201823155419E-2</v>
      </c>
      <c r="AC88" s="9">
        <v>34602.65814520073</v>
      </c>
      <c r="AD88" s="19">
        <v>4.6755357394549404E-2</v>
      </c>
      <c r="AE88" s="14"/>
      <c r="AF88" s="9">
        <v>0</v>
      </c>
      <c r="AG88" s="19">
        <v>0</v>
      </c>
      <c r="AH88" s="9">
        <v>0</v>
      </c>
      <c r="AI88" s="19">
        <v>0</v>
      </c>
      <c r="AJ88" s="9">
        <v>0</v>
      </c>
      <c r="AK88" s="19">
        <v>0</v>
      </c>
      <c r="AL88" s="14"/>
      <c r="AM88" s="9">
        <v>0</v>
      </c>
      <c r="AN88" s="19">
        <v>0</v>
      </c>
      <c r="AO88" s="9">
        <v>0</v>
      </c>
      <c r="AP88" s="19">
        <v>0</v>
      </c>
      <c r="AQ88" s="9">
        <v>0</v>
      </c>
      <c r="AR88" s="19">
        <v>0</v>
      </c>
      <c r="AS88" s="14"/>
      <c r="AT88" s="9">
        <v>34633.792475005139</v>
      </c>
      <c r="AU88" s="19">
        <v>1.1571090794809677E-2</v>
      </c>
      <c r="AV88" s="9">
        <v>21414.307846453092</v>
      </c>
      <c r="AW88" s="19">
        <v>1.5606162389830045E-2</v>
      </c>
      <c r="AX88" s="213">
        <v>56048.100321458231</v>
      </c>
      <c r="AY88" s="215">
        <v>1.2839457851472747E-2</v>
      </c>
    </row>
    <row r="89" spans="1:51" s="6" customFormat="1">
      <c r="A89" s="41">
        <v>74</v>
      </c>
      <c r="B89" s="41" t="s">
        <v>89</v>
      </c>
      <c r="C89" s="14"/>
      <c r="D89" s="9">
        <v>0</v>
      </c>
      <c r="E89" s="19">
        <v>0</v>
      </c>
      <c r="F89" s="9">
        <v>0</v>
      </c>
      <c r="G89" s="19">
        <v>0</v>
      </c>
      <c r="H89" s="9">
        <v>0</v>
      </c>
      <c r="I89" s="19">
        <v>0</v>
      </c>
      <c r="J89" s="14"/>
      <c r="K89" s="9">
        <v>83895.380000000019</v>
      </c>
      <c r="L89" s="19">
        <v>9.6642845235487843E-2</v>
      </c>
      <c r="M89" s="9">
        <v>23857.57</v>
      </c>
      <c r="N89" s="19">
        <v>8.5927087797903104E-2</v>
      </c>
      <c r="O89" s="9">
        <v>107752.95000000001</v>
      </c>
      <c r="P89" s="19">
        <v>9.4046092632884298E-2</v>
      </c>
      <c r="Q89" s="14"/>
      <c r="R89" s="9">
        <v>0</v>
      </c>
      <c r="S89" s="19">
        <v>0</v>
      </c>
      <c r="T89" s="9">
        <v>0</v>
      </c>
      <c r="U89" s="19">
        <v>0</v>
      </c>
      <c r="V89" s="9">
        <v>0</v>
      </c>
      <c r="W89" s="19">
        <v>0</v>
      </c>
      <c r="X89" s="14"/>
      <c r="Y89" s="9">
        <v>85791.470493163244</v>
      </c>
      <c r="Z89" s="19">
        <v>0.16128580974872866</v>
      </c>
      <c r="AA89" s="9">
        <v>60117.149506836722</v>
      </c>
      <c r="AB89" s="19">
        <v>0.288806763677593</v>
      </c>
      <c r="AC89" s="9">
        <v>145908.61999999997</v>
      </c>
      <c r="AD89" s="19">
        <v>0.19715276342120228</v>
      </c>
      <c r="AE89" s="14"/>
      <c r="AF89" s="9">
        <v>15500.640000000003</v>
      </c>
      <c r="AG89" s="19">
        <v>2.3287486422453624E-2</v>
      </c>
      <c r="AH89" s="9">
        <v>19454.029999999995</v>
      </c>
      <c r="AI89" s="19">
        <v>5.5973638856360239E-2</v>
      </c>
      <c r="AJ89" s="9">
        <v>34954.67</v>
      </c>
      <c r="AK89" s="19">
        <v>3.4500028622808626E-2</v>
      </c>
      <c r="AL89" s="14"/>
      <c r="AM89" s="9">
        <v>0</v>
      </c>
      <c r="AN89" s="19">
        <v>0</v>
      </c>
      <c r="AO89" s="9">
        <v>0</v>
      </c>
      <c r="AP89" s="19">
        <v>0</v>
      </c>
      <c r="AQ89" s="9">
        <v>0</v>
      </c>
      <c r="AR89" s="19">
        <v>0</v>
      </c>
      <c r="AS89" s="14"/>
      <c r="AT89" s="9">
        <v>185187.49049316329</v>
      </c>
      <c r="AU89" s="19">
        <v>6.1870823650219627E-2</v>
      </c>
      <c r="AV89" s="9">
        <v>103428.74950683673</v>
      </c>
      <c r="AW89" s="19">
        <v>7.5376046340349029E-2</v>
      </c>
      <c r="AX89" s="213">
        <v>288616.24</v>
      </c>
      <c r="AY89" s="215">
        <v>6.6115997285849312E-2</v>
      </c>
    </row>
    <row r="90" spans="1:51" s="6" customFormat="1">
      <c r="A90" s="41">
        <v>75</v>
      </c>
      <c r="B90" s="41" t="s">
        <v>90</v>
      </c>
      <c r="C90" s="14"/>
      <c r="D90" s="9">
        <v>0</v>
      </c>
      <c r="E90" s="19">
        <v>0</v>
      </c>
      <c r="F90" s="9">
        <v>0</v>
      </c>
      <c r="G90" s="19">
        <v>0</v>
      </c>
      <c r="H90" s="9">
        <v>0</v>
      </c>
      <c r="I90" s="19">
        <v>0</v>
      </c>
      <c r="J90" s="14"/>
      <c r="K90" s="9">
        <v>0</v>
      </c>
      <c r="L90" s="19">
        <v>0</v>
      </c>
      <c r="M90" s="9">
        <v>0</v>
      </c>
      <c r="N90" s="19">
        <v>0</v>
      </c>
      <c r="O90" s="9">
        <v>0</v>
      </c>
      <c r="P90" s="19">
        <v>0</v>
      </c>
      <c r="Q90" s="14"/>
      <c r="R90" s="9">
        <v>0</v>
      </c>
      <c r="S90" s="19">
        <v>0</v>
      </c>
      <c r="T90" s="9">
        <v>0</v>
      </c>
      <c r="U90" s="19">
        <v>0</v>
      </c>
      <c r="V90" s="9">
        <v>0</v>
      </c>
      <c r="W90" s="19">
        <v>0</v>
      </c>
      <c r="X90" s="14"/>
      <c r="Y90" s="9">
        <v>0</v>
      </c>
      <c r="Z90" s="19">
        <v>0</v>
      </c>
      <c r="AA90" s="9">
        <v>0</v>
      </c>
      <c r="AB90" s="19">
        <v>0</v>
      </c>
      <c r="AC90" s="9">
        <v>0</v>
      </c>
      <c r="AD90" s="19">
        <v>0</v>
      </c>
      <c r="AE90" s="14"/>
      <c r="AF90" s="9">
        <v>0</v>
      </c>
      <c r="AG90" s="19">
        <v>0</v>
      </c>
      <c r="AH90" s="9">
        <v>0</v>
      </c>
      <c r="AI90" s="19">
        <v>0</v>
      </c>
      <c r="AJ90" s="9">
        <v>0</v>
      </c>
      <c r="AK90" s="19">
        <v>0</v>
      </c>
      <c r="AL90" s="14"/>
      <c r="AM90" s="9">
        <v>0</v>
      </c>
      <c r="AN90" s="19">
        <v>0</v>
      </c>
      <c r="AO90" s="9">
        <v>0</v>
      </c>
      <c r="AP90" s="19">
        <v>0</v>
      </c>
      <c r="AQ90" s="9">
        <v>0</v>
      </c>
      <c r="AR90" s="19">
        <v>0</v>
      </c>
      <c r="AS90" s="14"/>
      <c r="AT90" s="9">
        <v>0</v>
      </c>
      <c r="AU90" s="19">
        <v>0</v>
      </c>
      <c r="AV90" s="9">
        <v>0</v>
      </c>
      <c r="AW90" s="19">
        <v>0</v>
      </c>
      <c r="AX90" s="213">
        <v>0</v>
      </c>
      <c r="AY90" s="215">
        <v>0</v>
      </c>
    </row>
    <row r="91" spans="1:51" s="6" customFormat="1">
      <c r="A91" s="41">
        <v>76</v>
      </c>
      <c r="B91" s="41" t="s">
        <v>91</v>
      </c>
      <c r="C91" s="14"/>
      <c r="D91" s="9">
        <v>215046.47999999998</v>
      </c>
      <c r="E91" s="19">
        <v>0.81762991802655383</v>
      </c>
      <c r="F91" s="9">
        <v>169442.98</v>
      </c>
      <c r="G91" s="19">
        <v>0.78858003173997426</v>
      </c>
      <c r="H91" s="9">
        <v>384489.45999999996</v>
      </c>
      <c r="I91" s="19">
        <v>0.80456818928482488</v>
      </c>
      <c r="J91" s="14"/>
      <c r="K91" s="9">
        <v>602985.38999999943</v>
      </c>
      <c r="L91" s="19">
        <v>0.69460587370878124</v>
      </c>
      <c r="M91" s="9">
        <v>690595.20000000007</v>
      </c>
      <c r="N91" s="19">
        <v>2.487295830346949</v>
      </c>
      <c r="O91" s="9">
        <v>1293580.5899999994</v>
      </c>
      <c r="P91" s="19">
        <v>1.1290289499753003</v>
      </c>
      <c r="Q91" s="14"/>
      <c r="R91" s="9">
        <v>103406.25989258022</v>
      </c>
      <c r="S91" s="19">
        <v>0.86198461102656831</v>
      </c>
      <c r="T91" s="9">
        <v>171932.41010741983</v>
      </c>
      <c r="U91" s="19">
        <v>1.5601852096862052</v>
      </c>
      <c r="V91" s="9">
        <v>275338.67000000004</v>
      </c>
      <c r="W91" s="19">
        <v>1.1962768559672929</v>
      </c>
      <c r="X91" s="14"/>
      <c r="Y91" s="9">
        <v>924331.10778029612</v>
      </c>
      <c r="Z91" s="19">
        <v>1.7377192666975536</v>
      </c>
      <c r="AA91" s="9">
        <v>651022.70221970347</v>
      </c>
      <c r="AB91" s="19">
        <v>3.127556134166535</v>
      </c>
      <c r="AC91" s="9">
        <v>1575353.8099999996</v>
      </c>
      <c r="AD91" s="19">
        <v>2.1286292544444576</v>
      </c>
      <c r="AE91" s="14"/>
      <c r="AF91" s="9">
        <v>682747.21</v>
      </c>
      <c r="AG91" s="19">
        <v>1.0257296719905171</v>
      </c>
      <c r="AH91" s="9">
        <v>1275032.0999999999</v>
      </c>
      <c r="AI91" s="19">
        <v>3.6685553736509404</v>
      </c>
      <c r="AJ91" s="9">
        <v>1957779.3099999998</v>
      </c>
      <c r="AK91" s="19">
        <v>1.9323152595101747</v>
      </c>
      <c r="AL91" s="14"/>
      <c r="AM91" s="9">
        <v>0</v>
      </c>
      <c r="AN91" s="19">
        <v>0</v>
      </c>
      <c r="AO91" s="9">
        <v>0</v>
      </c>
      <c r="AP91" s="19">
        <v>0</v>
      </c>
      <c r="AQ91" s="9">
        <v>0</v>
      </c>
      <c r="AR91" s="19">
        <v>0</v>
      </c>
      <c r="AS91" s="14"/>
      <c r="AT91" s="9">
        <v>2528516.4476728756</v>
      </c>
      <c r="AU91" s="19">
        <v>0.8447730179508196</v>
      </c>
      <c r="AV91" s="9">
        <v>2958025.3923271233</v>
      </c>
      <c r="AW91" s="19">
        <v>2.1557280747481169</v>
      </c>
      <c r="AX91" s="213">
        <v>5486541.8399999989</v>
      </c>
      <c r="AY91" s="215">
        <v>1.2568529941424595</v>
      </c>
    </row>
    <row r="92" spans="1:51" s="6" customFormat="1">
      <c r="A92" s="41">
        <v>77</v>
      </c>
      <c r="B92" s="41" t="s">
        <v>92</v>
      </c>
      <c r="C92" s="14"/>
      <c r="D92" s="9">
        <v>0</v>
      </c>
      <c r="E92" s="19">
        <v>0</v>
      </c>
      <c r="F92" s="9">
        <v>0</v>
      </c>
      <c r="G92" s="19">
        <v>0</v>
      </c>
      <c r="H92" s="9">
        <v>0</v>
      </c>
      <c r="I92" s="19">
        <v>0</v>
      </c>
      <c r="J92" s="14"/>
      <c r="K92" s="9">
        <v>83822.22000000035</v>
      </c>
      <c r="L92" s="19">
        <v>9.655856895522788E-2</v>
      </c>
      <c r="M92" s="9">
        <v>162004.22999999995</v>
      </c>
      <c r="N92" s="19">
        <v>0.58348573198534825</v>
      </c>
      <c r="O92" s="9">
        <v>245826.4500000003</v>
      </c>
      <c r="P92" s="19">
        <v>0.21455576936235274</v>
      </c>
      <c r="Q92" s="14"/>
      <c r="R92" s="9">
        <v>36471.998119168522</v>
      </c>
      <c r="S92" s="19">
        <v>0.30402705933636642</v>
      </c>
      <c r="T92" s="9">
        <v>85244.001877161762</v>
      </c>
      <c r="U92" s="19">
        <v>0.7735390369978381</v>
      </c>
      <c r="V92" s="9">
        <v>121715.99999633028</v>
      </c>
      <c r="W92" s="19">
        <v>0.52882522384714437</v>
      </c>
      <c r="X92" s="14"/>
      <c r="Y92" s="9">
        <v>36877.82303539323</v>
      </c>
      <c r="Z92" s="19">
        <v>6.9329381066008236E-2</v>
      </c>
      <c r="AA92" s="9">
        <v>58337.336164606691</v>
      </c>
      <c r="AB92" s="19">
        <v>0.28025642262622297</v>
      </c>
      <c r="AC92" s="9">
        <v>95215.159199999922</v>
      </c>
      <c r="AD92" s="19">
        <v>0.12865539922089389</v>
      </c>
      <c r="AE92" s="14"/>
      <c r="AF92" s="9">
        <v>105518.78000000023</v>
      </c>
      <c r="AG92" s="19">
        <v>0.15852681931609763</v>
      </c>
      <c r="AH92" s="9">
        <v>59098.350000000522</v>
      </c>
      <c r="AI92" s="19">
        <v>0.17003930290571193</v>
      </c>
      <c r="AJ92" s="9">
        <v>164617.13000000076</v>
      </c>
      <c r="AK92" s="19">
        <v>0.16247602099532438</v>
      </c>
      <c r="AL92" s="14"/>
      <c r="AM92" s="9">
        <v>0</v>
      </c>
      <c r="AN92" s="19">
        <v>0</v>
      </c>
      <c r="AO92" s="9">
        <v>0</v>
      </c>
      <c r="AP92" s="19">
        <v>0</v>
      </c>
      <c r="AQ92" s="9">
        <v>0</v>
      </c>
      <c r="AR92" s="19">
        <v>0</v>
      </c>
      <c r="AS92" s="14"/>
      <c r="AT92" s="9">
        <v>262690.82115456229</v>
      </c>
      <c r="AU92" s="19">
        <v>8.7764553787640032E-2</v>
      </c>
      <c r="AV92" s="9">
        <v>364683.91804176889</v>
      </c>
      <c r="AW92" s="19">
        <v>0.26577167409414931</v>
      </c>
      <c r="AX92" s="213">
        <v>627374.73919633124</v>
      </c>
      <c r="AY92" s="215">
        <v>0.14371854665529238</v>
      </c>
    </row>
    <row r="93" spans="1:51" s="6" customFormat="1">
      <c r="A93" s="41">
        <v>78</v>
      </c>
      <c r="B93" s="41" t="s">
        <v>93</v>
      </c>
      <c r="C93" s="14"/>
      <c r="D93" s="9">
        <v>17393245.890767444</v>
      </c>
      <c r="E93" s="19">
        <v>66.130997409880322</v>
      </c>
      <c r="F93" s="9">
        <v>19797156.284248151</v>
      </c>
      <c r="G93" s="19">
        <v>92.135077717552164</v>
      </c>
      <c r="H93" s="9">
        <v>37190402.175015599</v>
      </c>
      <c r="I93" s="19">
        <v>77.823237434718536</v>
      </c>
      <c r="J93" s="14"/>
      <c r="K93" s="9">
        <v>-52552.429999999702</v>
      </c>
      <c r="L93" s="19">
        <v>-6.053749752654769E-2</v>
      </c>
      <c r="M93" s="9">
        <v>1895291.7100000009</v>
      </c>
      <c r="N93" s="19">
        <v>6.826214789176265</v>
      </c>
      <c r="O93" s="9">
        <v>1842739.2800000012</v>
      </c>
      <c r="P93" s="19">
        <v>1.6083311781731693</v>
      </c>
      <c r="Q93" s="14"/>
      <c r="R93" s="9">
        <v>245802.82474499079</v>
      </c>
      <c r="S93" s="19">
        <v>2.0489886443736052</v>
      </c>
      <c r="T93" s="9">
        <v>49088.551477169152</v>
      </c>
      <c r="U93" s="19">
        <v>0.44544965042803225</v>
      </c>
      <c r="V93" s="9">
        <v>294891.37622215995</v>
      </c>
      <c r="W93" s="19">
        <v>1.2812284173484008</v>
      </c>
      <c r="X93" s="14"/>
      <c r="Y93" s="9">
        <v>950401.57550113252</v>
      </c>
      <c r="Z93" s="19">
        <v>1.7867310912147505</v>
      </c>
      <c r="AA93" s="9">
        <v>790137.13635366224</v>
      </c>
      <c r="AB93" s="19">
        <v>3.7958710797795043</v>
      </c>
      <c r="AC93" s="9">
        <v>1740538.7118547948</v>
      </c>
      <c r="AD93" s="19">
        <v>2.3518282667861063</v>
      </c>
      <c r="AE93" s="14"/>
      <c r="AF93" s="9">
        <v>3891558.2499999995</v>
      </c>
      <c r="AG93" s="19">
        <v>5.8465076222054284</v>
      </c>
      <c r="AH93" s="9">
        <v>3383813.6000000006</v>
      </c>
      <c r="AI93" s="19">
        <v>9.7359961099905927</v>
      </c>
      <c r="AJ93" s="9">
        <v>7275371.8499999996</v>
      </c>
      <c r="AK93" s="19">
        <v>7.1807440054955789</v>
      </c>
      <c r="AL93" s="14"/>
      <c r="AM93" s="9">
        <v>4796223.0681832293</v>
      </c>
      <c r="AN93" s="19">
        <v>8.8082316556046649</v>
      </c>
      <c r="AO93" s="9">
        <v>3204175.4596294388</v>
      </c>
      <c r="AP93" s="19">
        <v>14.991276432746186</v>
      </c>
      <c r="AQ93" s="9">
        <v>8000398.5278126681</v>
      </c>
      <c r="AR93" s="19">
        <v>10.551107715921182</v>
      </c>
      <c r="AS93" s="14"/>
      <c r="AT93" s="9">
        <v>27224679.179196797</v>
      </c>
      <c r="AU93" s="19">
        <v>9.0957187223835501</v>
      </c>
      <c r="AV93" s="9">
        <v>29119662.74170842</v>
      </c>
      <c r="AW93" s="19">
        <v>21.221614480500534</v>
      </c>
      <c r="AX93" s="213">
        <v>56344341.920905218</v>
      </c>
      <c r="AY93" s="215">
        <v>12.907320660526709</v>
      </c>
    </row>
    <row r="94" spans="1:51" s="6" customFormat="1">
      <c r="A94" s="41">
        <v>79</v>
      </c>
      <c r="B94" s="41" t="s">
        <v>94</v>
      </c>
      <c r="C94" s="14"/>
      <c r="D94" s="9">
        <v>301772.57</v>
      </c>
      <c r="E94" s="19">
        <v>1.1473718689641537</v>
      </c>
      <c r="F94" s="9">
        <v>338562.15</v>
      </c>
      <c r="G94" s="19">
        <v>1.5756530662583599</v>
      </c>
      <c r="H94" s="9">
        <v>640334.72</v>
      </c>
      <c r="I94" s="19">
        <v>1.3399403619714447</v>
      </c>
      <c r="J94" s="14"/>
      <c r="K94" s="9">
        <v>0</v>
      </c>
      <c r="L94" s="19">
        <v>0</v>
      </c>
      <c r="M94" s="9">
        <v>0</v>
      </c>
      <c r="N94" s="19">
        <v>0</v>
      </c>
      <c r="O94" s="9">
        <v>0</v>
      </c>
      <c r="P94" s="19">
        <v>0</v>
      </c>
      <c r="Q94" s="14"/>
      <c r="R94" s="9">
        <v>1164271.8248384916</v>
      </c>
      <c r="S94" s="19">
        <v>9.7052576614330395</v>
      </c>
      <c r="T94" s="9">
        <v>1936056.8089355682</v>
      </c>
      <c r="U94" s="19">
        <v>17.568573583807336</v>
      </c>
      <c r="V94" s="9">
        <v>3100328.6337740598</v>
      </c>
      <c r="W94" s="19">
        <v>13.470143479942735</v>
      </c>
      <c r="X94" s="14"/>
      <c r="Y94" s="9">
        <v>601695.75284782785</v>
      </c>
      <c r="Z94" s="19">
        <v>1.1311729028839339</v>
      </c>
      <c r="AA94" s="9">
        <v>494787.88957116427</v>
      </c>
      <c r="AB94" s="19">
        <v>2.376993757457901</v>
      </c>
      <c r="AC94" s="9">
        <v>1096483.6424189922</v>
      </c>
      <c r="AD94" s="19">
        <v>1.4815764836172791</v>
      </c>
      <c r="AE94" s="14"/>
      <c r="AF94" s="9">
        <v>83674.960000000006</v>
      </c>
      <c r="AG94" s="19">
        <v>0.12570961553196189</v>
      </c>
      <c r="AH94" s="9">
        <v>45438.69</v>
      </c>
      <c r="AI94" s="19">
        <v>0.13073737545208414</v>
      </c>
      <c r="AJ94" s="9">
        <v>129113.65000000001</v>
      </c>
      <c r="AK94" s="19">
        <v>0.12743432052413298</v>
      </c>
      <c r="AL94" s="14"/>
      <c r="AM94" s="9">
        <v>0</v>
      </c>
      <c r="AN94" s="19">
        <v>0</v>
      </c>
      <c r="AO94" s="9">
        <v>0</v>
      </c>
      <c r="AP94" s="19">
        <v>0</v>
      </c>
      <c r="AQ94" s="9">
        <v>0</v>
      </c>
      <c r="AR94" s="19">
        <v>0</v>
      </c>
      <c r="AS94" s="14"/>
      <c r="AT94" s="9">
        <v>2151415.1076863194</v>
      </c>
      <c r="AU94" s="19">
        <v>0.71878410561966466</v>
      </c>
      <c r="AV94" s="9">
        <v>2814845.5385067323</v>
      </c>
      <c r="AW94" s="19">
        <v>2.0513825098251179</v>
      </c>
      <c r="AX94" s="213">
        <v>4966260.6461930517</v>
      </c>
      <c r="AY94" s="215">
        <v>1.1376673585814856</v>
      </c>
    </row>
    <row r="95" spans="1:51" s="6" customFormat="1">
      <c r="A95" s="41">
        <v>80</v>
      </c>
      <c r="B95" s="41" t="s">
        <v>95</v>
      </c>
      <c r="C95" s="15"/>
      <c r="D95" s="9">
        <v>19113676.48203643</v>
      </c>
      <c r="E95" s="32">
        <v>72.672260132756037</v>
      </c>
      <c r="F95" s="9">
        <v>22125388.059365161</v>
      </c>
      <c r="G95" s="216">
        <v>102.97056400987179</v>
      </c>
      <c r="H95" s="31">
        <v>41239064.541401595</v>
      </c>
      <c r="I95" s="32">
        <v>86.295316094947083</v>
      </c>
      <c r="J95" s="33"/>
      <c r="K95" s="323">
        <v>17769205.770742524</v>
      </c>
      <c r="L95" s="32">
        <v>20.469143870132143</v>
      </c>
      <c r="M95" s="323">
        <v>8936964.2669065408</v>
      </c>
      <c r="N95" s="32">
        <v>32.187993714749702</v>
      </c>
      <c r="O95" s="31">
        <v>26706170.037649065</v>
      </c>
      <c r="P95" s="32">
        <v>23.308976146177926</v>
      </c>
      <c r="Q95" s="33"/>
      <c r="R95" s="9">
        <v>3026343.9529042225</v>
      </c>
      <c r="S95" s="32">
        <v>25.227311361871767</v>
      </c>
      <c r="T95" s="9">
        <v>4714032.5413756985</v>
      </c>
      <c r="U95" s="32">
        <v>42.77706480377222</v>
      </c>
      <c r="V95" s="31">
        <v>7740376.4942799211</v>
      </c>
      <c r="W95" s="19">
        <v>33.629977425910859</v>
      </c>
      <c r="X95" s="33"/>
      <c r="Y95" s="323">
        <v>8423514.2796067782</v>
      </c>
      <c r="Z95" s="32">
        <v>15.835995276763846</v>
      </c>
      <c r="AA95" s="323">
        <v>6231844.193335006</v>
      </c>
      <c r="AB95" s="32">
        <v>29.938191813559026</v>
      </c>
      <c r="AC95" s="31">
        <v>14655358.472941784</v>
      </c>
      <c r="AD95" s="19">
        <v>19.802424434339827</v>
      </c>
      <c r="AE95" s="33"/>
      <c r="AF95" s="9">
        <v>23622067.269999996</v>
      </c>
      <c r="AG95" s="32">
        <v>35.488765032954184</v>
      </c>
      <c r="AH95" s="323">
        <v>18828117.310000002</v>
      </c>
      <c r="AI95" s="32">
        <v>54.172746657382824</v>
      </c>
      <c r="AJ95" s="31">
        <v>42450184.579999998</v>
      </c>
      <c r="AK95" s="32">
        <v>41.89805205008399</v>
      </c>
      <c r="AL95" s="33"/>
      <c r="AM95" s="9">
        <v>10665080.28728839</v>
      </c>
      <c r="AN95" s="32">
        <v>19.586348770813697</v>
      </c>
      <c r="AO95" s="9">
        <v>6253610.9686365342</v>
      </c>
      <c r="AP95" s="32">
        <v>29.25857585356016</v>
      </c>
      <c r="AQ95" s="31">
        <v>16918691.255924925</v>
      </c>
      <c r="AR95" s="32">
        <v>22.312755200019158</v>
      </c>
      <c r="AS95" s="33"/>
      <c r="AT95" s="31">
        <v>82619888.042578354</v>
      </c>
      <c r="AU95" s="19">
        <v>27.603163202170879</v>
      </c>
      <c r="AV95" s="31">
        <v>67089957.339618944</v>
      </c>
      <c r="AW95" s="32">
        <v>48.89332760490241</v>
      </c>
      <c r="AX95" s="324">
        <v>149709845.38219729</v>
      </c>
      <c r="AY95" s="214">
        <v>34.295421944913002</v>
      </c>
    </row>
    <row r="96" spans="1:51" s="6" customFormat="1">
      <c r="A96" s="41">
        <v>81</v>
      </c>
      <c r="B96" s="42" t="s">
        <v>96</v>
      </c>
      <c r="C96" s="15"/>
      <c r="D96" s="9">
        <v>19469865.666936886</v>
      </c>
      <c r="E96" s="32">
        <v>74.026529842504843</v>
      </c>
      <c r="F96" s="9">
        <v>22555098.290740393</v>
      </c>
      <c r="G96" s="216">
        <v>104.9704161601165</v>
      </c>
      <c r="H96" s="31">
        <v>42024963.957677275</v>
      </c>
      <c r="I96" s="32">
        <v>87.939859667904642</v>
      </c>
      <c r="J96" s="33"/>
      <c r="K96" s="323">
        <v>23173106.777017869</v>
      </c>
      <c r="L96" s="32">
        <v>26.694139437437101</v>
      </c>
      <c r="M96" s="323">
        <v>10801428.194681752</v>
      </c>
      <c r="N96" s="32">
        <v>38.903177013717865</v>
      </c>
      <c r="O96" s="31">
        <v>33974534.971699625</v>
      </c>
      <c r="P96" s="32">
        <v>29.652759048430969</v>
      </c>
      <c r="Q96" s="33"/>
      <c r="R96" s="9">
        <v>3439707.7110198508</v>
      </c>
      <c r="S96" s="32">
        <v>28.673071788967022</v>
      </c>
      <c r="T96" s="9">
        <v>5416687.1096700244</v>
      </c>
      <c r="U96" s="32">
        <v>49.153240559619093</v>
      </c>
      <c r="V96" s="31">
        <v>8856394.8206898756</v>
      </c>
      <c r="W96" s="19">
        <v>38.478794683289131</v>
      </c>
      <c r="X96" s="33"/>
      <c r="Y96" s="323">
        <v>10787317.488261031</v>
      </c>
      <c r="Z96" s="32">
        <v>20.279885938654598</v>
      </c>
      <c r="AA96" s="323">
        <v>7945573.9846807513</v>
      </c>
      <c r="AB96" s="32">
        <v>38.171063114287541</v>
      </c>
      <c r="AC96" s="31">
        <v>18732891.472941782</v>
      </c>
      <c r="AD96" s="19">
        <v>25.312015977945304</v>
      </c>
      <c r="AE96" s="33"/>
      <c r="AF96" s="9">
        <v>26293510.969999999</v>
      </c>
      <c r="AG96" s="32">
        <v>39.502225696004182</v>
      </c>
      <c r="AH96" s="323">
        <v>21290528.57</v>
      </c>
      <c r="AI96" s="32">
        <v>61.257660096041803</v>
      </c>
      <c r="AJ96" s="31">
        <v>47584039.539999999</v>
      </c>
      <c r="AK96" s="32">
        <v>46.965133017100648</v>
      </c>
      <c r="AL96" s="33"/>
      <c r="AM96" s="9">
        <v>15398939.191280261</v>
      </c>
      <c r="AN96" s="32">
        <v>28.280049055087932</v>
      </c>
      <c r="AO96" s="9">
        <v>9249100.8087197393</v>
      </c>
      <c r="AP96" s="32">
        <v>43.273481344835403</v>
      </c>
      <c r="AQ96" s="31">
        <v>24648040</v>
      </c>
      <c r="AR96" s="32">
        <v>32.506396290415324</v>
      </c>
      <c r="AS96" s="33"/>
      <c r="AT96" s="31">
        <v>98562447.804515913</v>
      </c>
      <c r="AU96" s="19">
        <v>32.929545135081952</v>
      </c>
      <c r="AV96" s="31">
        <v>77258416.958492652</v>
      </c>
      <c r="AW96" s="32">
        <v>56.303823111198064</v>
      </c>
      <c r="AX96" s="324">
        <v>175820864.76300856</v>
      </c>
      <c r="AY96" s="214">
        <v>40.276915177977351</v>
      </c>
    </row>
    <row r="97" spans="1:51" s="6" customFormat="1">
      <c r="A97" s="41"/>
      <c r="B97" s="42"/>
      <c r="C97" s="14"/>
      <c r="D97" s="9"/>
      <c r="E97" s="19"/>
      <c r="F97" s="19"/>
      <c r="G97" s="216"/>
      <c r="H97" s="216"/>
      <c r="I97" s="216"/>
      <c r="J97" s="14"/>
      <c r="K97" s="9"/>
      <c r="L97" s="19"/>
      <c r="M97" s="19"/>
      <c r="N97" s="19"/>
      <c r="O97" s="19"/>
      <c r="P97" s="19"/>
      <c r="Q97" s="14"/>
      <c r="R97" s="9">
        <v>0</v>
      </c>
      <c r="S97" s="9"/>
      <c r="T97" s="9"/>
      <c r="U97" s="19"/>
      <c r="V97" s="9"/>
      <c r="W97" s="19"/>
      <c r="X97" s="14"/>
      <c r="Y97" s="9"/>
      <c r="Z97" s="9"/>
      <c r="AA97" s="9"/>
      <c r="AB97" s="19"/>
      <c r="AC97" s="9"/>
      <c r="AD97" s="19"/>
      <c r="AE97" s="14"/>
      <c r="AF97" s="9"/>
      <c r="AG97" s="19"/>
      <c r="AH97" s="9"/>
      <c r="AI97" s="19"/>
      <c r="AJ97" s="9"/>
      <c r="AK97" s="19"/>
      <c r="AL97" s="14"/>
      <c r="AM97" s="9"/>
      <c r="AN97" s="19"/>
      <c r="AO97" s="9"/>
      <c r="AP97" s="19"/>
      <c r="AQ97" s="9"/>
      <c r="AR97" s="19"/>
      <c r="AS97" s="14"/>
      <c r="AT97" s="9"/>
      <c r="AU97" s="19"/>
      <c r="AV97" s="9"/>
      <c r="AW97" s="19"/>
      <c r="AX97" s="213"/>
      <c r="AY97" s="215"/>
    </row>
    <row r="98" spans="1:51" s="6" customFormat="1">
      <c r="A98" s="41">
        <v>82</v>
      </c>
      <c r="B98" s="43" t="s">
        <v>97</v>
      </c>
      <c r="C98" s="14"/>
      <c r="D98" s="9">
        <v>0</v>
      </c>
      <c r="E98" s="19">
        <v>0</v>
      </c>
      <c r="F98" s="9">
        <v>0</v>
      </c>
      <c r="G98" s="26">
        <v>0</v>
      </c>
      <c r="H98" s="47">
        <v>0</v>
      </c>
      <c r="I98" s="26">
        <v>0</v>
      </c>
      <c r="J98" s="14"/>
      <c r="K98" s="9">
        <v>0</v>
      </c>
      <c r="L98" s="19">
        <v>0</v>
      </c>
      <c r="M98" s="9">
        <v>0</v>
      </c>
      <c r="N98" s="19">
        <v>0</v>
      </c>
      <c r="O98" s="9">
        <v>0</v>
      </c>
      <c r="P98" s="19">
        <v>0</v>
      </c>
      <c r="Q98" s="14"/>
      <c r="R98" s="9">
        <v>0</v>
      </c>
      <c r="S98" s="19">
        <v>0</v>
      </c>
      <c r="T98" s="9">
        <v>0</v>
      </c>
      <c r="U98" s="19">
        <v>0</v>
      </c>
      <c r="V98" s="9">
        <v>0</v>
      </c>
      <c r="W98" s="19">
        <v>0</v>
      </c>
      <c r="X98" s="14"/>
      <c r="Y98" s="9">
        <v>0</v>
      </c>
      <c r="Z98" s="19">
        <v>0</v>
      </c>
      <c r="AA98" s="9">
        <v>0</v>
      </c>
      <c r="AB98" s="19">
        <v>0</v>
      </c>
      <c r="AC98" s="9">
        <v>0</v>
      </c>
      <c r="AD98" s="19">
        <v>0</v>
      </c>
      <c r="AE98" s="14"/>
      <c r="AF98" s="9">
        <v>0</v>
      </c>
      <c r="AG98" s="19">
        <v>0</v>
      </c>
      <c r="AH98" s="9">
        <v>0</v>
      </c>
      <c r="AI98" s="19">
        <v>0</v>
      </c>
      <c r="AJ98" s="9">
        <v>0</v>
      </c>
      <c r="AK98" s="19">
        <v>0</v>
      </c>
      <c r="AL98" s="14"/>
      <c r="AM98" s="9">
        <v>0</v>
      </c>
      <c r="AN98" s="19">
        <v>0</v>
      </c>
      <c r="AO98" s="9">
        <v>0</v>
      </c>
      <c r="AP98" s="19"/>
      <c r="AQ98" s="9">
        <v>0</v>
      </c>
      <c r="AR98" s="19">
        <v>0</v>
      </c>
      <c r="AS98" s="14"/>
      <c r="AT98" s="9">
        <v>0</v>
      </c>
      <c r="AU98" s="19">
        <v>0</v>
      </c>
      <c r="AV98" s="9">
        <v>0</v>
      </c>
      <c r="AW98" s="19">
        <v>0</v>
      </c>
      <c r="AX98" s="213">
        <v>0</v>
      </c>
      <c r="AY98" s="215">
        <v>0</v>
      </c>
    </row>
    <row r="99" spans="1:51" s="6" customFormat="1">
      <c r="A99" s="41">
        <v>83</v>
      </c>
      <c r="B99" s="44" t="s">
        <v>98</v>
      </c>
      <c r="C99" s="14"/>
      <c r="D99" s="9">
        <v>0</v>
      </c>
      <c r="E99" s="19">
        <v>0</v>
      </c>
      <c r="F99" s="9">
        <v>0</v>
      </c>
      <c r="G99" s="26">
        <v>0</v>
      </c>
      <c r="H99" s="47">
        <v>0</v>
      </c>
      <c r="I99" s="26">
        <v>0</v>
      </c>
      <c r="J99" s="14"/>
      <c r="K99" s="9">
        <v>0</v>
      </c>
      <c r="L99" s="19">
        <v>0</v>
      </c>
      <c r="M99" s="9">
        <v>0</v>
      </c>
      <c r="N99" s="19">
        <v>0</v>
      </c>
      <c r="O99" s="9">
        <v>0</v>
      </c>
      <c r="P99" s="19">
        <v>0</v>
      </c>
      <c r="Q99" s="14"/>
      <c r="R99" s="9">
        <v>0</v>
      </c>
      <c r="S99" s="19">
        <v>0</v>
      </c>
      <c r="T99" s="9">
        <v>0</v>
      </c>
      <c r="U99" s="19">
        <v>0</v>
      </c>
      <c r="V99" s="9">
        <v>0</v>
      </c>
      <c r="W99" s="19">
        <v>0</v>
      </c>
      <c r="X99" s="14"/>
      <c r="Y99" s="9">
        <v>0</v>
      </c>
      <c r="Z99" s="19">
        <v>0</v>
      </c>
      <c r="AA99" s="9">
        <v>0</v>
      </c>
      <c r="AB99" s="19">
        <v>0</v>
      </c>
      <c r="AC99" s="9">
        <v>0</v>
      </c>
      <c r="AD99" s="19">
        <v>0</v>
      </c>
      <c r="AE99" s="14"/>
      <c r="AF99" s="9">
        <v>0</v>
      </c>
      <c r="AG99" s="19">
        <v>0</v>
      </c>
      <c r="AH99" s="9">
        <v>0</v>
      </c>
      <c r="AI99" s="19">
        <v>0</v>
      </c>
      <c r="AJ99" s="9">
        <v>0</v>
      </c>
      <c r="AK99" s="19">
        <v>0</v>
      </c>
      <c r="AL99" s="14"/>
      <c r="AM99" s="9">
        <v>0</v>
      </c>
      <c r="AN99" s="19">
        <v>0</v>
      </c>
      <c r="AO99" s="9">
        <v>0</v>
      </c>
      <c r="AP99" s="19">
        <v>0</v>
      </c>
      <c r="AQ99" s="9">
        <v>0</v>
      </c>
      <c r="AR99" s="19">
        <v>0</v>
      </c>
      <c r="AS99" s="14"/>
      <c r="AT99" s="9">
        <v>0</v>
      </c>
      <c r="AU99" s="19">
        <v>0</v>
      </c>
      <c r="AV99" s="9">
        <v>0</v>
      </c>
      <c r="AW99" s="19">
        <v>0</v>
      </c>
      <c r="AX99" s="213">
        <v>0</v>
      </c>
      <c r="AY99" s="215">
        <v>0</v>
      </c>
    </row>
    <row r="100" spans="1:51" s="6" customFormat="1">
      <c r="A100" s="41">
        <v>84</v>
      </c>
      <c r="B100" s="41" t="s">
        <v>99</v>
      </c>
      <c r="C100" s="14"/>
      <c r="D100" s="9">
        <v>0</v>
      </c>
      <c r="E100" s="19">
        <v>0</v>
      </c>
      <c r="F100" s="9">
        <v>0</v>
      </c>
      <c r="G100" s="26">
        <v>0</v>
      </c>
      <c r="H100" s="47">
        <v>0</v>
      </c>
      <c r="I100" s="26">
        <v>0</v>
      </c>
      <c r="J100" s="14"/>
      <c r="K100" s="9">
        <v>0</v>
      </c>
      <c r="L100" s="19">
        <v>0</v>
      </c>
      <c r="M100" s="9">
        <v>0</v>
      </c>
      <c r="N100" s="19">
        <v>0</v>
      </c>
      <c r="O100" s="9">
        <v>0</v>
      </c>
      <c r="P100" s="19">
        <v>0</v>
      </c>
      <c r="Q100" s="14"/>
      <c r="R100" s="9">
        <v>0</v>
      </c>
      <c r="S100" s="19">
        <v>0</v>
      </c>
      <c r="T100" s="9">
        <v>0</v>
      </c>
      <c r="U100" s="19">
        <v>0</v>
      </c>
      <c r="V100" s="9">
        <v>0</v>
      </c>
      <c r="W100" s="19">
        <v>0</v>
      </c>
      <c r="X100" s="14"/>
      <c r="Y100" s="9">
        <v>0</v>
      </c>
      <c r="Z100" s="19">
        <v>0</v>
      </c>
      <c r="AA100" s="9">
        <v>0</v>
      </c>
      <c r="AB100" s="19">
        <v>0</v>
      </c>
      <c r="AC100" s="9">
        <v>0</v>
      </c>
      <c r="AD100" s="19">
        <v>0</v>
      </c>
      <c r="AE100" s="14"/>
      <c r="AF100" s="9">
        <v>0</v>
      </c>
      <c r="AG100" s="19">
        <v>0</v>
      </c>
      <c r="AH100" s="9">
        <v>0</v>
      </c>
      <c r="AI100" s="19">
        <v>0</v>
      </c>
      <c r="AJ100" s="9">
        <v>0</v>
      </c>
      <c r="AK100" s="19">
        <v>0</v>
      </c>
      <c r="AL100" s="14"/>
      <c r="AM100" s="9">
        <v>0</v>
      </c>
      <c r="AN100" s="19">
        <v>0</v>
      </c>
      <c r="AO100" s="9">
        <v>0</v>
      </c>
      <c r="AP100" s="19">
        <v>0</v>
      </c>
      <c r="AQ100" s="9">
        <v>0</v>
      </c>
      <c r="AR100" s="19">
        <v>0</v>
      </c>
      <c r="AS100" s="14"/>
      <c r="AT100" s="9">
        <v>0</v>
      </c>
      <c r="AU100" s="19">
        <v>0</v>
      </c>
      <c r="AV100" s="9">
        <v>0</v>
      </c>
      <c r="AW100" s="19">
        <v>0</v>
      </c>
      <c r="AX100" s="213">
        <v>0</v>
      </c>
      <c r="AY100" s="215">
        <v>0</v>
      </c>
    </row>
    <row r="101" spans="1:51" ht="13.9" thickBot="1">
      <c r="A101" s="41">
        <v>85</v>
      </c>
      <c r="B101" s="29" t="s">
        <v>100</v>
      </c>
      <c r="C101" s="15"/>
      <c r="D101" s="323">
        <v>112597894.36405888</v>
      </c>
      <c r="E101" s="32">
        <v>428.10934240285189</v>
      </c>
      <c r="F101" s="323">
        <v>117824519.8036184</v>
      </c>
      <c r="G101" s="216">
        <v>548.35003236182831</v>
      </c>
      <c r="H101" s="55">
        <v>230422414.16767728</v>
      </c>
      <c r="I101" s="216">
        <v>482.17328125854505</v>
      </c>
      <c r="J101" s="33"/>
      <c r="K101" s="323">
        <v>203401584.11301783</v>
      </c>
      <c r="L101" s="32">
        <v>234.30739349517745</v>
      </c>
      <c r="M101" s="323">
        <v>117187688.93668179</v>
      </c>
      <c r="N101" s="32">
        <v>422.07135245105076</v>
      </c>
      <c r="O101" s="31">
        <v>320589273.0496996</v>
      </c>
      <c r="P101" s="32">
        <v>279.80828803611485</v>
      </c>
      <c r="Q101" s="33"/>
      <c r="R101" s="9">
        <v>36118209.54448422</v>
      </c>
      <c r="S101" s="32">
        <v>301.07791189353566</v>
      </c>
      <c r="T101" s="9">
        <v>64676849.217687726</v>
      </c>
      <c r="U101" s="32">
        <v>586.90425787375432</v>
      </c>
      <c r="V101" s="31">
        <v>100795058.76217195</v>
      </c>
      <c r="W101" s="19">
        <v>437.92902752471923</v>
      </c>
      <c r="X101" s="33"/>
      <c r="Y101" s="9">
        <v>146863356.44951668</v>
      </c>
      <c r="Z101" s="32">
        <v>276.09942143682099</v>
      </c>
      <c r="AA101" s="325">
        <v>111811145.1742252</v>
      </c>
      <c r="AB101" s="32">
        <v>537.14813902114849</v>
      </c>
      <c r="AC101" s="31">
        <v>258674501.62374187</v>
      </c>
      <c r="AD101" s="19">
        <v>349.52282340634156</v>
      </c>
      <c r="AE101" s="33"/>
      <c r="AF101" s="323">
        <v>168238893.78000021</v>
      </c>
      <c r="AG101" s="32">
        <v>252.75478655270823</v>
      </c>
      <c r="AH101" s="323">
        <v>192318040.82000002</v>
      </c>
      <c r="AI101" s="32">
        <v>553.34244690798926</v>
      </c>
      <c r="AJ101" s="31">
        <v>360556934.60000026</v>
      </c>
      <c r="AK101" s="32">
        <v>355.86731512133133</v>
      </c>
      <c r="AL101" s="33"/>
      <c r="AM101" s="9">
        <v>127988966.18085064</v>
      </c>
      <c r="AN101" s="32">
        <v>235.05088221622623</v>
      </c>
      <c r="AO101" s="9">
        <v>91366884.167971566</v>
      </c>
      <c r="AP101" s="19">
        <v>427.47540970155501</v>
      </c>
      <c r="AQ101" s="9">
        <v>219355850.34882221</v>
      </c>
      <c r="AR101" s="19">
        <v>289.2914893054317</v>
      </c>
      <c r="AS101" s="33"/>
      <c r="AT101" s="35">
        <v>795208904.43192852</v>
      </c>
      <c r="AU101" s="32">
        <v>265.67793407734831</v>
      </c>
      <c r="AV101" s="9">
        <v>695185128.12018478</v>
      </c>
      <c r="AW101" s="32">
        <v>506.63192470334201</v>
      </c>
      <c r="AX101" s="213">
        <v>1490394032.5521133</v>
      </c>
      <c r="AY101" s="215">
        <v>341.41837552544359</v>
      </c>
    </row>
    <row r="102" spans="1:51" ht="13.9" thickBot="1">
      <c r="A102" s="41">
        <v>86</v>
      </c>
      <c r="B102" s="29" t="s">
        <v>101</v>
      </c>
      <c r="C102" s="14"/>
      <c r="D102" s="323">
        <v>-28630689.714058898</v>
      </c>
      <c r="E102" s="36">
        <v>-108.85697121826722</v>
      </c>
      <c r="F102" s="323">
        <v>2608598.7463816255</v>
      </c>
      <c r="G102" s="216">
        <v>12.140301605994413</v>
      </c>
      <c r="H102" s="55">
        <v>-26022090.967677273</v>
      </c>
      <c r="I102" s="216">
        <v>-54.452849269962044</v>
      </c>
      <c r="J102" s="33"/>
      <c r="K102" s="323">
        <v>21631663.18389887</v>
      </c>
      <c r="L102" s="36">
        <v>24.918481533401938</v>
      </c>
      <c r="M102" s="323">
        <v>96571.82331828773</v>
      </c>
      <c r="N102" s="36">
        <v>0.34781981321124056</v>
      </c>
      <c r="O102" s="31">
        <v>21728235.007217158</v>
      </c>
      <c r="P102" s="32">
        <v>18.964265964299113</v>
      </c>
      <c r="Q102" s="33"/>
      <c r="R102" s="9">
        <v>3532485.9647777895</v>
      </c>
      <c r="S102" s="36">
        <v>29.446462365711007</v>
      </c>
      <c r="T102" s="9">
        <v>1255109.2730503008</v>
      </c>
      <c r="U102" s="32">
        <v>11.389376343469154</v>
      </c>
      <c r="V102" s="31">
        <v>4787595.2378280908</v>
      </c>
      <c r="W102" s="19">
        <v>20.800889968535738</v>
      </c>
      <c r="X102" s="33"/>
      <c r="Y102" s="9">
        <v>12271508.453482531</v>
      </c>
      <c r="Z102" s="36">
        <v>23.070127675641412</v>
      </c>
      <c r="AA102" s="325">
        <v>-428380.31722447276</v>
      </c>
      <c r="AB102" s="36">
        <v>-2.0579673862732109</v>
      </c>
      <c r="AC102" s="31">
        <v>11843128.136258058</v>
      </c>
      <c r="AD102" s="19">
        <v>16.002518834148866</v>
      </c>
      <c r="AE102" s="33"/>
      <c r="AF102" s="323">
        <v>10130709.83999978</v>
      </c>
      <c r="AG102" s="36">
        <v>15.219937231547352</v>
      </c>
      <c r="AH102" s="323">
        <v>-17301692.820000082</v>
      </c>
      <c r="AI102" s="32">
        <v>-49.780878589699192</v>
      </c>
      <c r="AJ102" s="31">
        <v>-7170982.9800003022</v>
      </c>
      <c r="AK102" s="32">
        <v>-7.077712879671985</v>
      </c>
      <c r="AL102" s="33"/>
      <c r="AM102" s="9">
        <v>14134247.294383332</v>
      </c>
      <c r="AN102" s="36">
        <v>25.957450826758684</v>
      </c>
      <c r="AO102" s="9">
        <v>547807.41679407656</v>
      </c>
      <c r="AP102" s="19">
        <v>2.5630095856293584</v>
      </c>
      <c r="AQ102" s="54">
        <v>14682054.711177409</v>
      </c>
      <c r="AR102" s="19">
        <v>19.363028005435407</v>
      </c>
      <c r="AS102" s="37"/>
      <c r="AT102" s="38">
        <v>33069925.022483349</v>
      </c>
      <c r="AU102" s="19">
        <v>11.048605355271492</v>
      </c>
      <c r="AV102" s="38">
        <v>-13221985.877680264</v>
      </c>
      <c r="AW102" s="32">
        <v>-9.6358220028715564</v>
      </c>
      <c r="AX102" s="38">
        <v>19847939.144803084</v>
      </c>
      <c r="AY102" s="214">
        <v>4.5467513908001269</v>
      </c>
    </row>
    <row r="103" spans="1:51" s="6" customFormat="1">
      <c r="A103" s="41"/>
      <c r="B103" s="41"/>
      <c r="C103" s="14"/>
      <c r="D103" s="9"/>
      <c r="E103" s="9"/>
      <c r="F103" s="9"/>
      <c r="G103" s="9"/>
      <c r="H103" s="9"/>
      <c r="I103" s="9"/>
      <c r="J103" s="14"/>
      <c r="K103" s="9"/>
      <c r="L103" s="9"/>
      <c r="M103" s="9"/>
      <c r="N103" s="9"/>
      <c r="O103" s="9"/>
      <c r="P103" s="19"/>
      <c r="Q103" s="14"/>
      <c r="R103" s="9">
        <v>0</v>
      </c>
      <c r="S103" s="9"/>
      <c r="T103" s="9"/>
      <c r="U103" s="9"/>
      <c r="V103" s="9"/>
      <c r="W103" s="19"/>
      <c r="X103" s="14"/>
      <c r="Y103" s="9"/>
      <c r="Z103" s="36"/>
      <c r="AA103" s="9"/>
      <c r="AB103" s="36"/>
      <c r="AC103" s="31"/>
      <c r="AD103" s="19"/>
      <c r="AE103" s="14"/>
      <c r="AF103" s="9"/>
      <c r="AG103" s="36"/>
      <c r="AH103" s="9"/>
      <c r="AI103" s="32"/>
      <c r="AJ103" s="9"/>
      <c r="AK103" s="9"/>
      <c r="AL103" s="14"/>
      <c r="AM103" s="9"/>
      <c r="AN103" s="36"/>
      <c r="AO103" s="9"/>
      <c r="AP103" s="19"/>
      <c r="AQ103" s="9"/>
      <c r="AR103" s="19"/>
      <c r="AS103" s="14"/>
      <c r="AT103" s="30"/>
      <c r="AU103" s="30"/>
      <c r="AV103" s="9"/>
      <c r="AW103" s="32"/>
      <c r="AX103" s="213"/>
      <c r="AY103" s="215"/>
    </row>
    <row r="104" spans="1:51" s="6" customFormat="1">
      <c r="A104" s="41"/>
      <c r="B104" s="41"/>
      <c r="C104" s="16"/>
      <c r="D104" s="8"/>
      <c r="E104" s="8"/>
      <c r="F104" s="8"/>
      <c r="G104" s="8"/>
      <c r="H104" s="8"/>
      <c r="I104" s="8"/>
      <c r="J104" s="16"/>
      <c r="K104" s="8"/>
      <c r="L104" s="8"/>
      <c r="M104" s="8"/>
      <c r="N104" s="8"/>
      <c r="O104" s="9"/>
      <c r="P104" s="27"/>
      <c r="Q104" s="16"/>
      <c r="R104" s="9">
        <v>0</v>
      </c>
      <c r="S104" s="8"/>
      <c r="T104" s="9"/>
      <c r="U104" s="8"/>
      <c r="V104" s="9"/>
      <c r="W104" s="19"/>
      <c r="X104" s="16"/>
      <c r="Y104" s="9"/>
      <c r="Z104" s="36"/>
      <c r="AA104" s="9"/>
      <c r="AB104" s="36"/>
      <c r="AC104" s="31"/>
      <c r="AD104" s="19"/>
      <c r="AE104" s="16"/>
      <c r="AF104" s="9"/>
      <c r="AG104" s="36"/>
      <c r="AH104" s="9"/>
      <c r="AI104" s="32"/>
      <c r="AJ104" s="9"/>
      <c r="AK104" s="8"/>
      <c r="AL104" s="16"/>
      <c r="AM104" s="9"/>
      <c r="AN104" s="36"/>
      <c r="AO104" s="9"/>
      <c r="AP104" s="19"/>
      <c r="AQ104" s="9"/>
      <c r="AR104" s="19"/>
      <c r="AS104" s="16"/>
      <c r="AT104" s="8"/>
      <c r="AU104" s="8"/>
      <c r="AV104" s="9"/>
      <c r="AW104" s="32"/>
      <c r="AX104" s="213"/>
      <c r="AY104" s="215"/>
    </row>
    <row r="105" spans="1:51" s="6" customFormat="1">
      <c r="A105" s="29">
        <v>87</v>
      </c>
      <c r="B105" s="43" t="s">
        <v>102</v>
      </c>
      <c r="C105" s="14"/>
      <c r="D105" s="9">
        <v>0</v>
      </c>
      <c r="E105" s="19">
        <v>0</v>
      </c>
      <c r="F105" s="9">
        <v>0</v>
      </c>
      <c r="G105" s="19">
        <v>0</v>
      </c>
      <c r="H105" s="9">
        <v>0</v>
      </c>
      <c r="I105" s="19">
        <v>0</v>
      </c>
      <c r="J105" s="14"/>
      <c r="K105" s="9">
        <v>9756095.7782940902</v>
      </c>
      <c r="L105" s="19">
        <v>11.238483625728518</v>
      </c>
      <c r="M105" s="9">
        <v>1750629.8200000003</v>
      </c>
      <c r="N105" s="19">
        <v>6.3051904382871911</v>
      </c>
      <c r="O105" s="9">
        <v>11506725.59829409</v>
      </c>
      <c r="P105" s="19">
        <v>10.042997259178026</v>
      </c>
      <c r="Q105" s="14"/>
      <c r="R105" s="9">
        <v>5837827.8000000007</v>
      </c>
      <c r="S105" s="19"/>
      <c r="T105" s="9">
        <v>9560351.6300000064</v>
      </c>
      <c r="U105" s="9"/>
      <c r="V105" s="9">
        <v>15398179.430000007</v>
      </c>
      <c r="W105" s="19">
        <v>66.901193632338845</v>
      </c>
      <c r="X105" s="14"/>
      <c r="Y105" s="9">
        <v>5053169</v>
      </c>
      <c r="Z105" s="36">
        <v>9.4998308022604814</v>
      </c>
      <c r="AA105" s="9">
        <v>0</v>
      </c>
      <c r="AB105" s="36">
        <v>0</v>
      </c>
      <c r="AC105" s="9">
        <v>5053169</v>
      </c>
      <c r="AD105" s="19"/>
      <c r="AE105" s="14"/>
      <c r="AF105" s="9">
        <v>8681695.4600000046</v>
      </c>
      <c r="AG105" s="36">
        <v>13.043001137283836</v>
      </c>
      <c r="AH105" s="9">
        <v>0</v>
      </c>
      <c r="AI105" s="32">
        <v>0</v>
      </c>
      <c r="AJ105" s="9">
        <v>8681695.4600000046</v>
      </c>
      <c r="AK105" s="19">
        <v>8.5687761281828116</v>
      </c>
      <c r="AL105" s="14"/>
      <c r="AM105" s="9">
        <v>0</v>
      </c>
      <c r="AN105" s="36"/>
      <c r="AO105" s="9">
        <v>0</v>
      </c>
      <c r="AP105" s="19"/>
      <c r="AQ105" s="9">
        <v>0</v>
      </c>
      <c r="AR105" s="19"/>
      <c r="AS105" s="14"/>
      <c r="AT105" s="9">
        <v>29328788.038294096</v>
      </c>
      <c r="AU105" s="9"/>
      <c r="AV105" s="9">
        <v>11310981.450000007</v>
      </c>
      <c r="AW105" s="19">
        <v>8.2431341962001845</v>
      </c>
      <c r="AX105" s="213">
        <v>40639769.488294102</v>
      </c>
      <c r="AY105" s="215">
        <v>9.3097286874279668</v>
      </c>
    </row>
    <row r="106" spans="1:51" s="6" customFormat="1">
      <c r="A106" s="29">
        <v>88</v>
      </c>
      <c r="B106" s="43" t="s">
        <v>103</v>
      </c>
      <c r="C106" s="14"/>
      <c r="D106" s="9">
        <v>28048062.170000002</v>
      </c>
      <c r="E106" s="19">
        <v>106.64175843687741</v>
      </c>
      <c r="F106" s="9">
        <v>0</v>
      </c>
      <c r="G106" s="19">
        <v>0</v>
      </c>
      <c r="H106" s="9">
        <v>28048062.170000002</v>
      </c>
      <c r="I106" s="19">
        <v>58.692320442451397</v>
      </c>
      <c r="J106" s="14"/>
      <c r="K106" s="9">
        <v>0</v>
      </c>
      <c r="L106" s="19">
        <v>0</v>
      </c>
      <c r="M106" s="9">
        <v>0</v>
      </c>
      <c r="N106" s="19">
        <v>0</v>
      </c>
      <c r="O106" s="9">
        <v>0</v>
      </c>
      <c r="P106" s="19">
        <v>0</v>
      </c>
      <c r="Q106" s="14"/>
      <c r="R106" s="9">
        <v>0</v>
      </c>
      <c r="S106" s="9"/>
      <c r="T106" s="9">
        <v>0</v>
      </c>
      <c r="U106" s="9"/>
      <c r="V106" s="9">
        <v>0</v>
      </c>
      <c r="W106" s="19">
        <v>0</v>
      </c>
      <c r="X106" s="14"/>
      <c r="Y106" s="9">
        <v>34256643.210000008</v>
      </c>
      <c r="Z106" s="36">
        <v>64.401628829038856</v>
      </c>
      <c r="AA106" s="9">
        <v>0</v>
      </c>
      <c r="AB106" s="36">
        <v>0</v>
      </c>
      <c r="AC106" s="9">
        <v>34256643.210000008</v>
      </c>
      <c r="AD106" s="19">
        <v>46.287819557101351</v>
      </c>
      <c r="AE106" s="14"/>
      <c r="AF106" s="9">
        <v>0</v>
      </c>
      <c r="AG106" s="36">
        <v>0</v>
      </c>
      <c r="AH106" s="9">
        <v>0</v>
      </c>
      <c r="AI106" s="32">
        <v>0</v>
      </c>
      <c r="AJ106" s="9">
        <v>0</v>
      </c>
      <c r="AK106" s="19">
        <v>0</v>
      </c>
      <c r="AL106" s="14"/>
      <c r="AM106" s="9">
        <v>0</v>
      </c>
      <c r="AN106" s="36"/>
      <c r="AO106" s="9">
        <v>0</v>
      </c>
      <c r="AP106" s="19"/>
      <c r="AQ106" s="9">
        <v>0</v>
      </c>
      <c r="AR106" s="19"/>
      <c r="AS106" s="14"/>
      <c r="AT106" s="9">
        <v>62304705.38000001</v>
      </c>
      <c r="AU106" s="9"/>
      <c r="AV106" s="9">
        <v>0</v>
      </c>
      <c r="AW106" s="19">
        <v>0</v>
      </c>
      <c r="AX106" s="213">
        <v>62304705.38000001</v>
      </c>
      <c r="AY106" s="215">
        <v>14.272716364816208</v>
      </c>
    </row>
    <row r="107" spans="1:51" s="6" customFormat="1">
      <c r="A107" s="29">
        <v>89</v>
      </c>
      <c r="B107" s="43" t="s">
        <v>104</v>
      </c>
      <c r="C107" s="14"/>
      <c r="D107" s="9">
        <v>0</v>
      </c>
      <c r="E107" s="19">
        <v>0</v>
      </c>
      <c r="F107" s="9">
        <v>0</v>
      </c>
      <c r="G107" s="19">
        <v>0</v>
      </c>
      <c r="H107" s="9">
        <v>0</v>
      </c>
      <c r="I107" s="19">
        <v>0</v>
      </c>
      <c r="J107" s="14"/>
      <c r="K107" s="9">
        <v>-22710.774305210485</v>
      </c>
      <c r="L107" s="19">
        <v>-2.6161557958931117E-2</v>
      </c>
      <c r="M107" s="9">
        <v>446718.37427630031</v>
      </c>
      <c r="N107" s="19">
        <v>1.6089320482922693</v>
      </c>
      <c r="O107" s="9">
        <v>424007.5999710898</v>
      </c>
      <c r="P107" s="19">
        <v>0.37007114908620187</v>
      </c>
      <c r="Q107" s="14"/>
      <c r="R107" s="9">
        <v>149141.81328070618</v>
      </c>
      <c r="S107" s="9"/>
      <c r="T107" s="9">
        <v>271703.75676640356</v>
      </c>
      <c r="U107" s="9"/>
      <c r="V107" s="9">
        <v>420845.57004710974</v>
      </c>
      <c r="W107" s="19">
        <v>1.8284675210486034</v>
      </c>
      <c r="X107" s="14"/>
      <c r="Y107" s="9">
        <v>182933.1659235321</v>
      </c>
      <c r="Z107" s="36">
        <v>0.34390975730188278</v>
      </c>
      <c r="AA107" s="9">
        <v>140298.22407646797</v>
      </c>
      <c r="AB107" s="36">
        <v>0.67400195081821879</v>
      </c>
      <c r="AC107" s="9">
        <v>323231.39000000007</v>
      </c>
      <c r="AD107" s="19">
        <v>0.43675254938999764</v>
      </c>
      <c r="AE107" s="14"/>
      <c r="AF107" s="9">
        <v>0</v>
      </c>
      <c r="AG107" s="36">
        <v>0</v>
      </c>
      <c r="AH107" s="9">
        <v>0</v>
      </c>
      <c r="AI107" s="32">
        <v>0</v>
      </c>
      <c r="AJ107" s="9">
        <v>0</v>
      </c>
      <c r="AK107" s="19">
        <v>0</v>
      </c>
      <c r="AL107" s="14"/>
      <c r="AM107" s="9">
        <v>0</v>
      </c>
      <c r="AN107" s="36"/>
      <c r="AO107" s="9">
        <v>0</v>
      </c>
      <c r="AP107" s="19"/>
      <c r="AQ107" s="9">
        <v>0</v>
      </c>
      <c r="AR107" s="19"/>
      <c r="AS107" s="14"/>
      <c r="AT107" s="9">
        <v>309364.20489902783</v>
      </c>
      <c r="AU107" s="9"/>
      <c r="AV107" s="9">
        <v>858720.35511917179</v>
      </c>
      <c r="AW107" s="19">
        <v>0.6258119293667489</v>
      </c>
      <c r="AX107" s="213">
        <v>1168084.5600181995</v>
      </c>
      <c r="AY107" s="215">
        <v>0.26758395715988048</v>
      </c>
    </row>
    <row r="108" spans="1:51" s="6" customFormat="1">
      <c r="A108" s="41" t="s">
        <v>190</v>
      </c>
      <c r="B108" s="41"/>
      <c r="C108" s="16"/>
      <c r="D108" s="7"/>
      <c r="E108" s="7"/>
      <c r="F108" s="9"/>
      <c r="G108" s="7"/>
      <c r="H108" s="7"/>
      <c r="I108" s="7"/>
      <c r="J108" s="16"/>
      <c r="K108" s="7"/>
      <c r="L108" s="7"/>
      <c r="M108" s="9"/>
      <c r="N108" s="7"/>
      <c r="O108" s="9"/>
      <c r="P108" s="7"/>
      <c r="Q108" s="16"/>
      <c r="R108" s="9"/>
      <c r="S108" s="7"/>
      <c r="T108" s="9"/>
      <c r="U108" s="7"/>
      <c r="V108" s="9"/>
      <c r="W108" s="7"/>
      <c r="X108" s="16"/>
      <c r="Y108" s="9"/>
      <c r="Z108" s="7"/>
      <c r="AA108" s="9"/>
      <c r="AB108" s="7"/>
      <c r="AC108" s="9"/>
      <c r="AD108" s="19"/>
      <c r="AE108" s="16"/>
      <c r="AF108" s="9"/>
      <c r="AG108" s="7"/>
      <c r="AH108" s="9"/>
      <c r="AI108" s="7"/>
      <c r="AJ108" s="9"/>
      <c r="AK108" s="7"/>
      <c r="AL108" s="16"/>
      <c r="AM108" s="9"/>
      <c r="AN108" s="7"/>
      <c r="AO108" s="9"/>
      <c r="AP108" s="7"/>
      <c r="AQ108" s="9"/>
      <c r="AR108" s="7"/>
      <c r="AS108" s="16"/>
      <c r="AT108" s="7"/>
      <c r="AU108" s="7"/>
      <c r="AV108" s="9"/>
      <c r="AW108" s="7"/>
      <c r="AX108" s="213"/>
      <c r="AY108" s="41"/>
    </row>
    <row r="109" spans="1:51" s="6" customFormat="1">
      <c r="A109" s="41"/>
      <c r="B109" s="41"/>
      <c r="C109" s="16"/>
      <c r="D109" s="7"/>
      <c r="E109" s="7"/>
      <c r="F109" s="9"/>
      <c r="G109" s="7"/>
      <c r="H109" s="7"/>
      <c r="I109" s="7"/>
      <c r="J109" s="16"/>
      <c r="K109" s="7"/>
      <c r="L109" s="7"/>
      <c r="M109" s="9"/>
      <c r="N109" s="7"/>
      <c r="O109" s="9"/>
      <c r="P109" s="7"/>
      <c r="Q109" s="16"/>
      <c r="R109" s="9"/>
      <c r="S109" s="7"/>
      <c r="T109" s="9"/>
      <c r="U109" s="7"/>
      <c r="V109" s="9"/>
      <c r="W109" s="7"/>
      <c r="X109" s="16"/>
      <c r="Y109" s="9"/>
      <c r="Z109" s="7"/>
      <c r="AA109" s="9"/>
      <c r="AB109" s="7"/>
      <c r="AC109" s="9"/>
      <c r="AD109" s="19"/>
      <c r="AE109" s="16"/>
      <c r="AF109" s="9"/>
      <c r="AG109" s="7"/>
      <c r="AH109" s="9"/>
      <c r="AI109" s="7"/>
      <c r="AJ109" s="9"/>
      <c r="AK109" s="7"/>
      <c r="AL109" s="16"/>
      <c r="AM109" s="9"/>
      <c r="AN109" s="7"/>
      <c r="AO109" s="9"/>
      <c r="AP109" s="7"/>
      <c r="AQ109" s="9"/>
      <c r="AR109" s="7"/>
      <c r="AS109" s="16"/>
      <c r="AT109" s="7"/>
      <c r="AU109" s="7"/>
      <c r="AV109" s="9"/>
      <c r="AW109" s="7"/>
      <c r="AX109" s="213"/>
      <c r="AY109" s="41"/>
    </row>
    <row r="110" spans="1:51" s="6" customFormat="1">
      <c r="A110" s="29">
        <v>90</v>
      </c>
      <c r="B110" s="29" t="s">
        <v>105</v>
      </c>
      <c r="C110" s="14"/>
      <c r="D110" s="10">
        <v>88975</v>
      </c>
      <c r="E110" s="10"/>
      <c r="F110" s="326">
        <v>73290</v>
      </c>
      <c r="G110" s="10"/>
      <c r="H110" s="53">
        <v>162265</v>
      </c>
      <c r="I110" s="10"/>
      <c r="J110" s="17"/>
      <c r="K110" s="10">
        <v>-259697.87137317407</v>
      </c>
      <c r="L110" s="9"/>
      <c r="M110" s="53">
        <v>-72376</v>
      </c>
      <c r="N110" s="9"/>
      <c r="O110" s="53">
        <v>-332073.87137317407</v>
      </c>
      <c r="P110" s="9"/>
      <c r="Q110" s="14"/>
      <c r="R110" s="9">
        <v>39987.666666666664</v>
      </c>
      <c r="S110" s="10"/>
      <c r="T110" s="9">
        <v>36733.333333333336</v>
      </c>
      <c r="U110" s="10"/>
      <c r="V110" s="53">
        <v>76721</v>
      </c>
      <c r="W110" s="10"/>
      <c r="X110" s="14"/>
      <c r="Y110" s="9">
        <v>178875</v>
      </c>
      <c r="Z110" s="10"/>
      <c r="AA110" s="9">
        <v>70000</v>
      </c>
      <c r="AB110" s="10"/>
      <c r="AC110" s="9">
        <v>248875</v>
      </c>
      <c r="AD110" s="19"/>
      <c r="AE110" s="14"/>
      <c r="AF110" s="9">
        <v>79026</v>
      </c>
      <c r="AG110" s="10"/>
      <c r="AH110" s="9">
        <v>43881</v>
      </c>
      <c r="AI110" s="10"/>
      <c r="AJ110" s="53">
        <v>122907</v>
      </c>
      <c r="AK110" s="10"/>
      <c r="AL110" s="14"/>
      <c r="AM110" s="9">
        <v>182619</v>
      </c>
      <c r="AN110" s="10"/>
      <c r="AO110" s="9">
        <v>73124</v>
      </c>
      <c r="AP110" s="10"/>
      <c r="AQ110" s="53">
        <v>255743</v>
      </c>
      <c r="AR110" s="10"/>
      <c r="AS110" s="14"/>
      <c r="AT110" s="10">
        <v>309784.79529349261</v>
      </c>
      <c r="AU110" s="10"/>
      <c r="AV110" s="53">
        <v>224652.33333333334</v>
      </c>
      <c r="AW110" s="10"/>
      <c r="AX110" s="217">
        <v>534437.12862682599</v>
      </c>
      <c r="AY110" s="41"/>
    </row>
    <row r="111" spans="1:51" s="6" customFormat="1">
      <c r="A111" s="29">
        <v>91</v>
      </c>
      <c r="B111" s="29" t="s">
        <v>106</v>
      </c>
      <c r="C111" s="14"/>
      <c r="D111" s="10">
        <v>263012</v>
      </c>
      <c r="E111" s="10"/>
      <c r="F111" s="326">
        <v>214871</v>
      </c>
      <c r="G111" s="10"/>
      <c r="H111" s="53">
        <v>477883</v>
      </c>
      <c r="I111" s="10"/>
      <c r="J111" s="17"/>
      <c r="K111" s="10">
        <v>868097.16534704342</v>
      </c>
      <c r="L111" s="9"/>
      <c r="M111" s="53">
        <v>277649</v>
      </c>
      <c r="N111" s="9"/>
      <c r="O111" s="53">
        <v>1145746.1653470434</v>
      </c>
      <c r="P111" s="9"/>
      <c r="Q111" s="14"/>
      <c r="R111" s="9">
        <v>119963</v>
      </c>
      <c r="S111" s="10"/>
      <c r="T111" s="9">
        <v>110200</v>
      </c>
      <c r="U111" s="10"/>
      <c r="V111" s="53">
        <v>230163</v>
      </c>
      <c r="W111" s="10"/>
      <c r="X111" s="14"/>
      <c r="Y111" s="9">
        <v>531922</v>
      </c>
      <c r="Z111" s="10"/>
      <c r="AA111" s="9">
        <v>208157</v>
      </c>
      <c r="AB111" s="10"/>
      <c r="AC111" s="9">
        <v>740079</v>
      </c>
      <c r="AD111" s="19"/>
      <c r="AE111" s="14"/>
      <c r="AF111" s="9">
        <v>665621</v>
      </c>
      <c r="AG111" s="10"/>
      <c r="AH111" s="9">
        <v>347557</v>
      </c>
      <c r="AI111" s="10"/>
      <c r="AJ111" s="53">
        <v>1013178</v>
      </c>
      <c r="AK111" s="10"/>
      <c r="AL111" s="14"/>
      <c r="AM111" s="9">
        <v>544516</v>
      </c>
      <c r="AN111" s="10"/>
      <c r="AO111" s="9">
        <v>213736</v>
      </c>
      <c r="AP111" s="10"/>
      <c r="AQ111" s="53">
        <v>758252</v>
      </c>
      <c r="AR111" s="10"/>
      <c r="AS111" s="14"/>
      <c r="AT111" s="10">
        <v>2993131.1653470434</v>
      </c>
      <c r="AU111" s="10"/>
      <c r="AV111" s="53">
        <v>1372170</v>
      </c>
      <c r="AW111" s="10"/>
      <c r="AX111" s="217">
        <v>4365301.1653470434</v>
      </c>
      <c r="AY111" s="41"/>
    </row>
    <row r="112" spans="1:51" s="6" customFormat="1">
      <c r="A112" s="29">
        <v>92</v>
      </c>
      <c r="B112" s="29" t="s">
        <v>107</v>
      </c>
      <c r="C112" s="14"/>
      <c r="D112" s="327">
        <v>341.57</v>
      </c>
      <c r="E112" s="47"/>
      <c r="F112" s="326">
        <v>583.99</v>
      </c>
      <c r="G112" s="9"/>
      <c r="H112" s="9">
        <v>450.56733208756123</v>
      </c>
      <c r="I112" s="9"/>
      <c r="J112" s="14"/>
      <c r="K112" s="9">
        <v>-4072.1900000000005</v>
      </c>
      <c r="L112" s="47"/>
      <c r="M112" s="326">
        <v>529.13</v>
      </c>
      <c r="N112" s="9"/>
      <c r="O112" s="9">
        <v>345.63221961730716</v>
      </c>
      <c r="Q112" s="14"/>
      <c r="R112" s="9">
        <v>529.43999999999994</v>
      </c>
      <c r="S112" s="26"/>
      <c r="T112" s="9">
        <v>624.38</v>
      </c>
      <c r="U112" s="19"/>
      <c r="V112" s="9">
        <v>469.88444502374421</v>
      </c>
      <c r="W112" s="19"/>
      <c r="X112" s="25"/>
      <c r="Y112" s="9">
        <v>503.88</v>
      </c>
      <c r="Z112" s="26"/>
      <c r="AA112" s="9">
        <v>535.09</v>
      </c>
      <c r="AB112" s="19"/>
      <c r="AC112" s="9">
        <v>365.52534224049043</v>
      </c>
      <c r="AD112" s="19"/>
      <c r="AE112" s="25"/>
      <c r="AF112" s="9">
        <v>2198.14</v>
      </c>
      <c r="AG112" s="26"/>
      <c r="AH112" s="9">
        <v>538.98</v>
      </c>
      <c r="AI112" s="19"/>
      <c r="AJ112" s="9">
        <v>359.45807928123185</v>
      </c>
      <c r="AK112" s="19"/>
      <c r="AL112" s="25"/>
      <c r="AM112" s="9">
        <v>261.00833304298493</v>
      </c>
      <c r="AN112" s="47"/>
      <c r="AO112" s="9">
        <v>430.03841928718441</v>
      </c>
      <c r="AP112" s="9"/>
      <c r="AQ112" s="9">
        <v>308.65451731086711</v>
      </c>
      <c r="AR112" s="9"/>
      <c r="AS112" s="14"/>
      <c r="AT112" s="9">
        <v>286.12316010743643</v>
      </c>
      <c r="AU112" s="19"/>
      <c r="AV112" s="9">
        <v>533.331640505015</v>
      </c>
      <c r="AW112" s="9"/>
      <c r="AX112" s="213">
        <v>363.82961097957872</v>
      </c>
      <c r="AY112" s="41"/>
    </row>
    <row r="113" spans="1:51" s="6" customFormat="1">
      <c r="A113" s="29"/>
      <c r="B113" s="29"/>
      <c r="C113" s="14"/>
      <c r="D113" s="10"/>
      <c r="E113" s="10"/>
      <c r="F113" s="10"/>
      <c r="G113" s="10"/>
      <c r="H113" s="10"/>
      <c r="I113" s="10"/>
      <c r="J113" s="17"/>
      <c r="K113" s="9"/>
      <c r="L113" s="9"/>
      <c r="M113" s="9"/>
      <c r="N113" s="9"/>
      <c r="O113" s="9"/>
      <c r="P113" s="9"/>
      <c r="Q113" s="14"/>
      <c r="R113" s="10"/>
      <c r="S113" s="10"/>
      <c r="T113" s="9"/>
      <c r="U113" s="10"/>
      <c r="V113" s="10"/>
      <c r="W113" s="10"/>
      <c r="X113" s="14"/>
      <c r="Y113" s="10"/>
      <c r="Z113" s="10"/>
      <c r="AA113" s="9"/>
      <c r="AB113" s="10"/>
      <c r="AC113" s="10"/>
      <c r="AD113" s="10"/>
      <c r="AE113" s="14"/>
      <c r="AF113" s="10"/>
      <c r="AG113" s="10"/>
      <c r="AH113" s="9"/>
      <c r="AI113" s="10"/>
      <c r="AJ113" s="10"/>
      <c r="AK113" s="10"/>
      <c r="AL113" s="14"/>
      <c r="AM113" s="10"/>
      <c r="AN113" s="10"/>
      <c r="AO113" s="10"/>
      <c r="AP113" s="10"/>
      <c r="AQ113" s="10"/>
      <c r="AR113" s="10"/>
      <c r="AS113" s="14"/>
      <c r="AT113" s="10"/>
      <c r="AU113" s="10"/>
      <c r="AV113" s="10"/>
      <c r="AW113" s="10"/>
      <c r="AX113" s="41"/>
      <c r="AY113" s="41"/>
    </row>
    <row r="114" spans="1:51" s="6" customFormat="1">
      <c r="A114" s="29"/>
      <c r="B114" s="21" t="s">
        <v>108</v>
      </c>
      <c r="C114" s="14"/>
      <c r="D114" s="10">
        <v>-28630689.714058898</v>
      </c>
      <c r="E114" s="10"/>
      <c r="F114" s="10">
        <v>2608598.7463816255</v>
      </c>
      <c r="G114" s="10"/>
      <c r="H114" s="10">
        <v>-26022090.967677273</v>
      </c>
      <c r="I114" s="10"/>
      <c r="J114" s="17"/>
      <c r="K114" s="10">
        <v>21631663.18389887</v>
      </c>
      <c r="L114" s="9"/>
      <c r="M114" s="9">
        <v>96571.82331828773</v>
      </c>
      <c r="N114" s="9"/>
      <c r="O114" s="9">
        <v>21728235.007217158</v>
      </c>
      <c r="P114" s="9"/>
      <c r="Q114" s="14"/>
      <c r="R114" s="10">
        <v>3532485.9647777895</v>
      </c>
      <c r="S114" s="10"/>
      <c r="T114" s="9">
        <v>1255109.2730503008</v>
      </c>
      <c r="U114" s="10"/>
      <c r="V114" s="9">
        <v>4787595.2378280908</v>
      </c>
      <c r="W114" s="10"/>
      <c r="X114" s="14"/>
      <c r="Y114" s="10">
        <v>12271508.453482531</v>
      </c>
      <c r="Z114" s="10"/>
      <c r="AA114" s="9">
        <v>-428380.31722447276</v>
      </c>
      <c r="AB114" s="10"/>
      <c r="AC114" s="9">
        <v>11843128.136258058</v>
      </c>
      <c r="AD114" s="10"/>
      <c r="AE114" s="14"/>
      <c r="AF114" s="10">
        <v>10130709.83999978</v>
      </c>
      <c r="AG114" s="10"/>
      <c r="AH114" s="9">
        <v>-17301692.820000082</v>
      </c>
      <c r="AI114" s="10"/>
      <c r="AJ114" s="9">
        <v>-7170982.9800003022</v>
      </c>
      <c r="AK114" s="10"/>
      <c r="AL114" s="14"/>
      <c r="AM114" s="10">
        <v>14134247.294383332</v>
      </c>
      <c r="AN114" s="10"/>
      <c r="AO114" s="10">
        <v>547807.41679407656</v>
      </c>
      <c r="AP114" s="10"/>
      <c r="AQ114" s="10">
        <v>14682054.711177409</v>
      </c>
      <c r="AR114" s="10"/>
      <c r="AS114" s="14"/>
      <c r="AT114" s="10">
        <v>33069925.022483349</v>
      </c>
      <c r="AU114" s="10"/>
      <c r="AV114" s="10">
        <v>-13221985.877680264</v>
      </c>
      <c r="AW114" s="10"/>
      <c r="AX114" s="218">
        <v>19847939.144803084</v>
      </c>
      <c r="AY114" s="41"/>
    </row>
    <row r="115" spans="1:51" s="6" customFormat="1" ht="4.5" customHeight="1">
      <c r="A115" s="29"/>
      <c r="B115" s="21"/>
      <c r="C115" s="14"/>
      <c r="D115" s="10"/>
      <c r="E115" s="10"/>
      <c r="F115" s="10"/>
      <c r="G115" s="10"/>
      <c r="H115" s="10"/>
      <c r="I115" s="10"/>
      <c r="J115" s="17"/>
      <c r="K115" s="10"/>
      <c r="L115" s="9"/>
      <c r="M115" s="9"/>
      <c r="N115" s="9"/>
      <c r="O115" s="9"/>
      <c r="P115" s="9"/>
      <c r="Q115" s="14"/>
      <c r="R115" s="10"/>
      <c r="S115" s="10"/>
      <c r="T115" s="10"/>
      <c r="U115" s="10"/>
      <c r="V115" s="10"/>
      <c r="W115" s="10"/>
      <c r="X115" s="14"/>
      <c r="Y115" s="10"/>
      <c r="Z115" s="10"/>
      <c r="AA115" s="10"/>
      <c r="AB115" s="10"/>
      <c r="AC115" s="10"/>
      <c r="AD115" s="10"/>
      <c r="AE115" s="14"/>
      <c r="AF115" s="10"/>
      <c r="AG115" s="10"/>
      <c r="AH115" s="10"/>
      <c r="AI115" s="10"/>
      <c r="AJ115" s="10"/>
      <c r="AK115" s="10"/>
      <c r="AL115" s="14"/>
      <c r="AM115" s="10"/>
      <c r="AN115" s="10"/>
      <c r="AO115" s="10"/>
      <c r="AP115" s="10"/>
      <c r="AQ115" s="10"/>
      <c r="AR115" s="10"/>
      <c r="AS115" s="14"/>
      <c r="AT115" s="10"/>
      <c r="AU115" s="10"/>
      <c r="AV115" s="10"/>
      <c r="AW115" s="10"/>
      <c r="AX115" s="218"/>
      <c r="AY115" s="41"/>
    </row>
    <row r="116" spans="1:51" s="6" customFormat="1">
      <c r="A116" s="29"/>
      <c r="B116" s="18" t="s">
        <v>109</v>
      </c>
      <c r="C116" s="14"/>
      <c r="D116" s="49">
        <v>-0.34097466782894625</v>
      </c>
      <c r="E116" s="49"/>
      <c r="F116" s="49">
        <v>2.1660144466811408E-2</v>
      </c>
      <c r="G116" s="22"/>
      <c r="H116" s="22">
        <v>-0.12730944139562531</v>
      </c>
      <c r="I116" s="22"/>
      <c r="J116" s="23"/>
      <c r="K116" s="49">
        <v>9.612652105294156E-2</v>
      </c>
      <c r="L116" s="49"/>
      <c r="M116" s="49">
        <v>8.2339968459965479E-4</v>
      </c>
      <c r="N116" s="22"/>
      <c r="O116" s="22">
        <v>6.3473922588862808E-2</v>
      </c>
      <c r="P116" s="22"/>
      <c r="Q116" s="23"/>
      <c r="R116" s="49">
        <v>8.9090138758162157E-2</v>
      </c>
      <c r="S116" s="49"/>
      <c r="T116" s="49">
        <v>1.9036432434001119E-2</v>
      </c>
      <c r="U116" s="22"/>
      <c r="V116" s="22">
        <v>4.5344524469219057E-2</v>
      </c>
      <c r="W116" s="22"/>
      <c r="X116" s="23"/>
      <c r="Y116" s="49">
        <v>7.7113889913204364E-2</v>
      </c>
      <c r="Z116" s="49"/>
      <c r="AA116" s="49">
        <v>-3.8460197838907197E-3</v>
      </c>
      <c r="AB116" s="22"/>
      <c r="AC116" s="22">
        <v>4.3779505782174502E-2</v>
      </c>
      <c r="AD116" s="22"/>
      <c r="AE116" s="23"/>
      <c r="AF116" s="49">
        <v>5.6796167252702569E-2</v>
      </c>
      <c r="AG116" s="49"/>
      <c r="AH116" s="49">
        <v>-9.8857581121508081E-2</v>
      </c>
      <c r="AI116" s="22"/>
      <c r="AJ116" s="22">
        <v>-2.029221293921538E-2</v>
      </c>
      <c r="AK116" s="22"/>
      <c r="AL116" s="23"/>
      <c r="AM116" s="49">
        <v>9.9450659387506246E-2</v>
      </c>
      <c r="AN116" s="49"/>
      <c r="AO116" s="49">
        <v>5.9599549032798215E-3</v>
      </c>
      <c r="AP116" s="22"/>
      <c r="AQ116" s="22">
        <v>6.273366148707156E-2</v>
      </c>
      <c r="AR116" s="22"/>
      <c r="AS116" s="23"/>
      <c r="AT116" s="49">
        <v>3.9926077845387577E-2</v>
      </c>
      <c r="AU116" s="49"/>
      <c r="AV116" s="49">
        <v>-1.9388123871624956E-2</v>
      </c>
      <c r="AW116" s="22"/>
      <c r="AX116" s="328">
        <v>1.314222456849205E-2</v>
      </c>
      <c r="AY116" s="41"/>
    </row>
    <row r="117" spans="1:51" s="6" customFormat="1" ht="5.25" customHeight="1">
      <c r="A117" s="29"/>
      <c r="B117" s="18"/>
      <c r="C117" s="14"/>
      <c r="D117" s="22"/>
      <c r="E117" s="22"/>
      <c r="F117" s="22"/>
      <c r="G117" s="22"/>
      <c r="H117" s="22"/>
      <c r="I117" s="22"/>
      <c r="J117" s="23"/>
      <c r="K117" s="22"/>
      <c r="L117" s="22"/>
      <c r="M117" s="22"/>
      <c r="N117" s="22"/>
      <c r="O117" s="22"/>
      <c r="P117" s="22"/>
      <c r="Q117" s="23"/>
      <c r="R117" s="22"/>
      <c r="S117" s="22"/>
      <c r="T117" s="22"/>
      <c r="U117" s="22"/>
      <c r="V117" s="22"/>
      <c r="W117" s="22"/>
      <c r="X117" s="23"/>
      <c r="Y117" s="22"/>
      <c r="Z117" s="22"/>
      <c r="AA117" s="22"/>
      <c r="AB117" s="22"/>
      <c r="AC117" s="22"/>
      <c r="AD117" s="22"/>
      <c r="AE117" s="23"/>
      <c r="AF117" s="22"/>
      <c r="AG117" s="22"/>
      <c r="AH117" s="22"/>
      <c r="AI117" s="22"/>
      <c r="AJ117" s="22"/>
      <c r="AK117" s="22"/>
      <c r="AL117" s="23"/>
      <c r="AM117" s="22"/>
      <c r="AN117" s="22"/>
      <c r="AO117" s="22"/>
      <c r="AP117" s="22"/>
      <c r="AQ117" s="22"/>
      <c r="AR117" s="22"/>
      <c r="AS117" s="23"/>
      <c r="AT117" s="22"/>
      <c r="AU117" s="22"/>
      <c r="AV117" s="22"/>
      <c r="AW117" s="22"/>
      <c r="AX117" s="219"/>
      <c r="AY117" s="41"/>
    </row>
    <row r="118" spans="1:51" s="6" customFormat="1">
      <c r="A118" s="29"/>
      <c r="B118" s="18" t="s">
        <v>110</v>
      </c>
      <c r="C118" s="14"/>
      <c r="D118" s="49">
        <v>1.1091000240547129</v>
      </c>
      <c r="E118" s="49"/>
      <c r="F118" s="49">
        <v>0.7910566682978083</v>
      </c>
      <c r="G118" s="22"/>
      <c r="H118" s="22">
        <v>0.92170818157492995</v>
      </c>
      <c r="I118" s="22"/>
      <c r="J118" s="23"/>
      <c r="K118" s="49">
        <v>0.80089710965331362</v>
      </c>
      <c r="L118" s="49"/>
      <c r="M118" s="49">
        <v>0.90708045608693633</v>
      </c>
      <c r="N118" s="22"/>
      <c r="O118" s="22">
        <v>0.83727747290782695</v>
      </c>
      <c r="P118" s="22"/>
      <c r="Q118" s="23"/>
      <c r="R118" s="49">
        <v>0.82415961217706746</v>
      </c>
      <c r="S118" s="49"/>
      <c r="T118" s="49">
        <v>0.89880785380192263</v>
      </c>
      <c r="U118" s="22"/>
      <c r="V118" s="22">
        <v>0.87077432190217574</v>
      </c>
      <c r="W118" s="22"/>
      <c r="X118" s="23"/>
      <c r="Y118" s="49">
        <v>0.85509884363932998</v>
      </c>
      <c r="Z118" s="49"/>
      <c r="AA118" s="49">
        <v>0.93251026155521222</v>
      </c>
      <c r="AB118" s="22"/>
      <c r="AC118" s="22">
        <v>0.88697217391588656</v>
      </c>
      <c r="AD118" s="22"/>
      <c r="AE118" s="23"/>
      <c r="AF118" s="49">
        <v>0.79579356532294454</v>
      </c>
      <c r="AG118" s="49"/>
      <c r="AH118" s="49">
        <v>0.97720878194761607</v>
      </c>
      <c r="AI118" s="22"/>
      <c r="AJ118" s="22">
        <v>0.88564045521691726</v>
      </c>
      <c r="AK118" s="22"/>
      <c r="AL118" s="23"/>
      <c r="AM118" s="49">
        <v>0.79220012154587283</v>
      </c>
      <c r="AN118" s="49"/>
      <c r="AO118" s="49">
        <v>0.89341303270893424</v>
      </c>
      <c r="AP118" s="22"/>
      <c r="AQ118" s="22">
        <v>0.83194989418019927</v>
      </c>
      <c r="AR118" s="22"/>
      <c r="AS118" s="23"/>
      <c r="AT118" s="49">
        <v>0.8410772216480461</v>
      </c>
      <c r="AU118" s="49"/>
      <c r="AV118" s="49">
        <v>0.90609986505980245</v>
      </c>
      <c r="AW118" s="22"/>
      <c r="AX118" s="328">
        <v>0.87043877234589295</v>
      </c>
      <c r="AY118" s="41"/>
    </row>
    <row r="119" spans="1:51" s="6" customFormat="1" ht="4.5" customHeight="1">
      <c r="A119" s="29"/>
      <c r="B119" s="18"/>
      <c r="C119" s="14"/>
      <c r="D119" s="22"/>
      <c r="E119" s="22"/>
      <c r="F119" s="22"/>
      <c r="G119" s="22"/>
      <c r="H119" s="22"/>
      <c r="I119" s="22"/>
      <c r="J119" s="23"/>
      <c r="K119" s="22"/>
      <c r="L119" s="22"/>
      <c r="M119" s="22"/>
      <c r="N119" s="22"/>
      <c r="O119" s="22"/>
      <c r="P119" s="22"/>
      <c r="Q119" s="23"/>
      <c r="R119" s="22"/>
      <c r="S119" s="22"/>
      <c r="T119" s="22"/>
      <c r="U119" s="22"/>
      <c r="V119" s="22"/>
      <c r="W119" s="22"/>
      <c r="X119" s="23"/>
      <c r="Y119" s="22"/>
      <c r="Z119" s="22"/>
      <c r="AA119" s="22"/>
      <c r="AB119" s="22"/>
      <c r="AC119" s="22"/>
      <c r="AD119" s="22"/>
      <c r="AE119" s="23"/>
      <c r="AF119" s="22"/>
      <c r="AG119" s="22"/>
      <c r="AH119" s="22"/>
      <c r="AI119" s="22"/>
      <c r="AJ119" s="22"/>
      <c r="AK119" s="22"/>
      <c r="AL119" s="23"/>
      <c r="AM119" s="22"/>
      <c r="AN119" s="22"/>
      <c r="AO119" s="22"/>
      <c r="AP119" s="22"/>
      <c r="AQ119" s="22"/>
      <c r="AR119" s="22"/>
      <c r="AS119" s="23"/>
      <c r="AT119" s="22"/>
      <c r="AU119" s="22"/>
      <c r="AV119" s="22"/>
      <c r="AW119" s="22"/>
      <c r="AX119" s="328"/>
      <c r="AY119" s="41"/>
    </row>
    <row r="120" spans="1:51" s="6" customFormat="1">
      <c r="A120" s="29"/>
      <c r="B120" s="18" t="s">
        <v>111</v>
      </c>
      <c r="C120" s="14"/>
      <c r="D120" s="49">
        <v>0.22763264016835927</v>
      </c>
      <c r="E120" s="49"/>
      <c r="F120" s="49">
        <v>0.18371514684458992</v>
      </c>
      <c r="G120" s="22"/>
      <c r="H120" s="49">
        <v>0.20175635681872342</v>
      </c>
      <c r="I120" s="22"/>
      <c r="J120" s="23"/>
      <c r="K120" s="49">
        <v>7.896257990401398E-2</v>
      </c>
      <c r="L120" s="49"/>
      <c r="M120" s="49">
        <v>7.6199178039705925E-2</v>
      </c>
      <c r="N120" s="22"/>
      <c r="O120" s="49">
        <v>7.8015787709019707E-2</v>
      </c>
      <c r="P120" s="22"/>
      <c r="Q120" s="23"/>
      <c r="R120" s="49">
        <v>7.6325116471091872E-2</v>
      </c>
      <c r="S120" s="49"/>
      <c r="T120" s="49">
        <v>7.1498445507847536E-2</v>
      </c>
      <c r="U120" s="22"/>
      <c r="V120" s="49">
        <v>7.3311062007211131E-2</v>
      </c>
      <c r="W120" s="22"/>
      <c r="X120" s="23"/>
      <c r="Y120" s="49">
        <v>5.2933178940650985E-2</v>
      </c>
      <c r="Z120" s="49"/>
      <c r="AA120" s="49">
        <v>5.5949806968212612E-2</v>
      </c>
      <c r="AB120" s="22"/>
      <c r="AC120" s="49">
        <v>5.4175243535675835E-2</v>
      </c>
      <c r="AD120" s="22"/>
      <c r="AE120" s="23"/>
      <c r="AF120" s="49">
        <v>0.1324332553898849</v>
      </c>
      <c r="AG120" s="49"/>
      <c r="AH120" s="49">
        <v>0.10757919203067824</v>
      </c>
      <c r="AI120" s="22"/>
      <c r="AJ120" s="49">
        <v>0.12012414298134631</v>
      </c>
      <c r="AK120" s="22"/>
      <c r="AL120" s="23"/>
      <c r="AM120" s="49">
        <v>7.5041086016162023E-2</v>
      </c>
      <c r="AN120" s="49"/>
      <c r="AO120" s="49">
        <v>6.8037120734603385E-2</v>
      </c>
      <c r="AP120" s="49"/>
      <c r="AQ120" s="49">
        <v>7.2290389249500112E-2</v>
      </c>
      <c r="AR120" s="49"/>
      <c r="AS120" s="49"/>
      <c r="AT120" s="49">
        <v>9.9748882990285004E-2</v>
      </c>
      <c r="AU120" s="49"/>
      <c r="AV120" s="49">
        <v>9.8377688153360537E-2</v>
      </c>
      <c r="AW120" s="49"/>
      <c r="AX120" s="49">
        <v>9.9129707813631007E-2</v>
      </c>
      <c r="AY120" s="41"/>
    </row>
    <row r="121" spans="1:51" s="6" customFormat="1" ht="5.25" customHeight="1">
      <c r="A121" s="29"/>
      <c r="B121" s="29"/>
      <c r="C121" s="14"/>
      <c r="D121" s="9"/>
      <c r="E121" s="9"/>
      <c r="F121" s="9"/>
      <c r="G121" s="9"/>
      <c r="H121" s="9"/>
      <c r="I121" s="9"/>
      <c r="J121" s="14"/>
      <c r="K121" s="9"/>
      <c r="L121" s="9"/>
      <c r="M121" s="9"/>
      <c r="N121" s="9"/>
      <c r="O121" s="9"/>
      <c r="P121" s="9"/>
      <c r="Q121" s="14"/>
      <c r="R121" s="9"/>
      <c r="S121" s="9"/>
      <c r="T121" s="9"/>
      <c r="U121" s="9"/>
      <c r="V121" s="9"/>
      <c r="W121" s="9"/>
      <c r="X121" s="14"/>
      <c r="Y121" s="9"/>
      <c r="Z121" s="9"/>
      <c r="AA121" s="9"/>
      <c r="AB121" s="9"/>
      <c r="AC121" s="9"/>
      <c r="AD121" s="9"/>
      <c r="AE121" s="14"/>
      <c r="AF121" s="9"/>
      <c r="AG121" s="9"/>
      <c r="AH121" s="9"/>
      <c r="AI121" s="9"/>
      <c r="AJ121" s="9"/>
      <c r="AK121" s="9"/>
      <c r="AL121" s="14"/>
      <c r="AM121" s="9"/>
      <c r="AN121" s="9"/>
      <c r="AO121" s="9"/>
      <c r="AP121" s="9"/>
      <c r="AQ121" s="9"/>
      <c r="AR121" s="9"/>
      <c r="AS121" s="14"/>
      <c r="AT121" s="9"/>
      <c r="AU121" s="9"/>
      <c r="AV121" s="9"/>
      <c r="AW121" s="9"/>
      <c r="AX121" s="7"/>
      <c r="AY121" s="41"/>
    </row>
    <row r="122" spans="1:51" s="6" customFormat="1">
      <c r="A122" s="29"/>
      <c r="B122" s="18" t="s">
        <v>112</v>
      </c>
      <c r="C122" s="14"/>
      <c r="D122" s="49">
        <v>4.2420036058739598E-3</v>
      </c>
      <c r="E122" s="49"/>
      <c r="F122" s="49">
        <v>3.568040390790258E-3</v>
      </c>
      <c r="G122" s="10"/>
      <c r="H122" s="22">
        <v>3.8449030019718096E-3</v>
      </c>
      <c r="I122" s="10"/>
      <c r="J122" s="17"/>
      <c r="K122" s="49">
        <v>2.401378938973071E-2</v>
      </c>
      <c r="L122" s="49"/>
      <c r="M122" s="49">
        <v>1.5896966188758122E-2</v>
      </c>
      <c r="N122" s="9"/>
      <c r="O122" s="22">
        <v>2.1232816794290444E-2</v>
      </c>
      <c r="P122" s="9"/>
      <c r="Q122" s="14"/>
      <c r="R122" s="49">
        <v>1.042513259367848E-2</v>
      </c>
      <c r="S122" s="49"/>
      <c r="T122" s="49">
        <v>1.0657268256228626E-2</v>
      </c>
      <c r="U122" s="10"/>
      <c r="V122" s="22">
        <v>1.0570091621394115E-2</v>
      </c>
      <c r="W122" s="10"/>
      <c r="X122" s="14"/>
      <c r="Y122" s="49">
        <v>1.4854087506814493E-2</v>
      </c>
      <c r="Z122" s="49"/>
      <c r="AA122" s="49">
        <v>1.5385951260465878E-2</v>
      </c>
      <c r="AB122" s="10"/>
      <c r="AC122" s="22">
        <v>1.5073076766263023E-2</v>
      </c>
      <c r="AD122" s="10"/>
      <c r="AE122" s="14"/>
      <c r="AF122" s="49">
        <v>1.497701203446785E-2</v>
      </c>
      <c r="AG122" s="49"/>
      <c r="AH122" s="49">
        <v>1.4069607143213848E-2</v>
      </c>
      <c r="AI122" s="10"/>
      <c r="AJ122" s="22">
        <v>1.4527614740951825E-2</v>
      </c>
      <c r="AK122" s="10"/>
      <c r="AL122" s="14"/>
      <c r="AM122" s="49">
        <v>3.3308133050458939E-2</v>
      </c>
      <c r="AN122" s="49"/>
      <c r="AO122" s="49">
        <v>3.2589891653182573E-2</v>
      </c>
      <c r="AP122" s="10"/>
      <c r="AQ122" s="22">
        <v>3.302605508322904E-2</v>
      </c>
      <c r="AR122" s="10"/>
      <c r="AS122" s="14"/>
      <c r="AT122" s="49">
        <v>1.9247817516281244E-2</v>
      </c>
      <c r="AU122" s="49"/>
      <c r="AV122" s="49">
        <v>1.4910570658462127E-2</v>
      </c>
      <c r="AW122" s="10"/>
      <c r="AX122" s="328">
        <v>1.7289295271983994E-2</v>
      </c>
      <c r="AY122" s="41"/>
    </row>
    <row r="123" spans="1:51" s="6" customFormat="1">
      <c r="A123" s="29"/>
      <c r="B123" s="29"/>
      <c r="C123" s="14"/>
      <c r="D123" s="10"/>
      <c r="E123" s="10"/>
      <c r="F123" s="10"/>
      <c r="G123" s="10"/>
      <c r="H123" s="10"/>
      <c r="I123" s="10"/>
      <c r="J123" s="17"/>
      <c r="K123" s="9"/>
      <c r="L123" s="9"/>
      <c r="M123" s="9"/>
      <c r="N123" s="9"/>
      <c r="O123" s="9"/>
      <c r="P123" s="9"/>
      <c r="Q123" s="14"/>
      <c r="R123" s="10"/>
      <c r="S123" s="10"/>
      <c r="T123" s="10"/>
      <c r="U123" s="10"/>
      <c r="V123" s="10"/>
      <c r="W123" s="10"/>
      <c r="X123" s="14"/>
      <c r="Y123" s="10"/>
      <c r="Z123" s="10"/>
      <c r="AA123" s="10"/>
      <c r="AB123" s="10"/>
      <c r="AC123" s="10"/>
      <c r="AD123" s="10"/>
      <c r="AE123" s="14"/>
      <c r="AF123" s="10"/>
      <c r="AG123" s="10"/>
      <c r="AH123" s="10"/>
      <c r="AI123" s="10"/>
      <c r="AJ123" s="10"/>
      <c r="AK123" s="10"/>
      <c r="AL123" s="14"/>
      <c r="AM123" s="10"/>
      <c r="AN123" s="10"/>
      <c r="AO123" s="10"/>
      <c r="AP123" s="10"/>
      <c r="AQ123" s="10"/>
      <c r="AR123" s="10"/>
      <c r="AS123" s="14"/>
      <c r="AT123" s="10"/>
      <c r="AU123" s="10"/>
      <c r="AV123" s="10"/>
      <c r="AW123" s="10"/>
      <c r="AX123" s="41"/>
      <c r="AY123" s="41"/>
    </row>
    <row r="124" spans="1:51" s="6" customFormat="1">
      <c r="A124" s="29"/>
      <c r="B124" s="329" t="s">
        <v>191</v>
      </c>
      <c r="C124" s="14"/>
      <c r="D124" s="330">
        <v>0.2318746437742332</v>
      </c>
      <c r="E124" s="331"/>
      <c r="F124" s="332">
        <v>0.18728318723538018</v>
      </c>
      <c r="G124" s="331"/>
      <c r="H124" s="332">
        <v>0.20560125982069519</v>
      </c>
      <c r="I124" s="331"/>
      <c r="J124" s="331"/>
      <c r="K124" s="332">
        <v>0.10297636929374468</v>
      </c>
      <c r="L124" s="331"/>
      <c r="M124" s="332">
        <v>9.209614422846403E-2</v>
      </c>
      <c r="N124" s="331"/>
      <c r="O124" s="332">
        <v>9.9248604503310148E-2</v>
      </c>
      <c r="P124" s="331"/>
      <c r="Q124" s="331"/>
      <c r="R124" s="332">
        <v>8.6750249064770357E-2</v>
      </c>
      <c r="S124" s="331"/>
      <c r="T124" s="332">
        <v>8.2155713764076169E-2</v>
      </c>
      <c r="U124" s="331"/>
      <c r="V124" s="332">
        <v>8.3881153628605251E-2</v>
      </c>
      <c r="W124" s="331"/>
      <c r="X124" s="331"/>
      <c r="Y124" s="332">
        <v>6.778726644746548E-2</v>
      </c>
      <c r="Z124" s="331"/>
      <c r="AA124" s="332">
        <v>7.1335758228678492E-2</v>
      </c>
      <c r="AB124" s="331"/>
      <c r="AC124" s="332">
        <v>6.9248320301938851E-2</v>
      </c>
      <c r="AD124" s="331"/>
      <c r="AE124" s="331"/>
      <c r="AF124" s="332">
        <v>0.14741026742435279</v>
      </c>
      <c r="AG124" s="331"/>
      <c r="AH124" s="332">
        <v>0.12164879917389207</v>
      </c>
      <c r="AI124" s="331"/>
      <c r="AJ124" s="332">
        <v>0.13465175772229815</v>
      </c>
      <c r="AK124" s="331"/>
      <c r="AL124" s="331"/>
      <c r="AM124" s="332">
        <v>0.10834921906662096</v>
      </c>
      <c r="AN124" s="331"/>
      <c r="AO124" s="332">
        <v>0.10062701238778597</v>
      </c>
      <c r="AP124" s="331"/>
      <c r="AQ124" s="332">
        <v>0.10531644433272916</v>
      </c>
      <c r="AR124" s="331"/>
      <c r="AS124" s="331"/>
      <c r="AT124" s="332">
        <v>0.11899670050656624</v>
      </c>
      <c r="AU124" s="331"/>
      <c r="AV124" s="332">
        <v>0.11328825881182264</v>
      </c>
      <c r="AW124" s="331"/>
      <c r="AX124" s="332">
        <v>0.11641900308561501</v>
      </c>
      <c r="AY124" s="333"/>
    </row>
    <row r="127" spans="1:51" s="334" customFormat="1" ht="10.15">
      <c r="C127" s="335"/>
      <c r="D127" s="336">
        <v>0.99999999999999989</v>
      </c>
      <c r="F127" s="336">
        <v>0.99999999999999989</v>
      </c>
      <c r="H127" s="336">
        <v>0.99999999999999989</v>
      </c>
      <c r="K127" s="336">
        <v>0.99999999999999989</v>
      </c>
      <c r="L127" s="335"/>
      <c r="M127" s="336">
        <v>1</v>
      </c>
      <c r="N127" s="335"/>
      <c r="O127" s="336">
        <v>0.99999999999999989</v>
      </c>
      <c r="P127" s="335"/>
      <c r="Q127" s="335"/>
      <c r="R127" s="336">
        <v>1</v>
      </c>
      <c r="T127" s="336">
        <v>0.99999999999999989</v>
      </c>
      <c r="V127" s="336">
        <v>1.0000000000000002</v>
      </c>
      <c r="Y127" s="336">
        <v>0.99999999999999978</v>
      </c>
      <c r="AA127" s="336">
        <v>0.99999999999999989</v>
      </c>
      <c r="AC127" s="336">
        <v>0.99999999999999989</v>
      </c>
      <c r="AF127" s="336">
        <v>0.99999999999999989</v>
      </c>
      <c r="AH127" s="336">
        <v>1</v>
      </c>
      <c r="AJ127" s="336">
        <v>1</v>
      </c>
      <c r="AM127" s="336">
        <v>1</v>
      </c>
      <c r="AO127" s="336">
        <v>1</v>
      </c>
      <c r="AQ127" s="336">
        <v>1</v>
      </c>
      <c r="AT127" s="336">
        <v>0.99999999999999989</v>
      </c>
      <c r="AV127" s="336">
        <v>1.0000000000000002</v>
      </c>
      <c r="AX127" s="336">
        <v>0.99999999999999989</v>
      </c>
    </row>
    <row r="128" spans="1:51" ht="24.6">
      <c r="L128" s="50"/>
      <c r="M128" s="50"/>
      <c r="N128" s="50"/>
      <c r="O128" s="50"/>
      <c r="P128" s="50"/>
      <c r="R128" s="24"/>
    </row>
    <row r="130" spans="12:39" ht="21" customHeight="1"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K130"/>
      <c r="AL130"/>
      <c r="AM130"/>
    </row>
    <row r="131" spans="12:39"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K131"/>
      <c r="AL131"/>
      <c r="AM131"/>
    </row>
    <row r="132" spans="12:39"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K132"/>
      <c r="AL132"/>
      <c r="AM132"/>
    </row>
    <row r="133" spans="12:39"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K133"/>
      <c r="AL133"/>
      <c r="AM133"/>
    </row>
    <row r="134" spans="12:39"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K134"/>
      <c r="AL134"/>
      <c r="AM134"/>
    </row>
  </sheetData>
  <mergeCells count="6">
    <mergeCell ref="C1:AW1"/>
    <mergeCell ref="D4:G4"/>
    <mergeCell ref="K4:N4"/>
    <mergeCell ref="Y4:AB4"/>
    <mergeCell ref="AF4:AI4"/>
    <mergeCell ref="AM4:AP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34"/>
  <sheetViews>
    <sheetView workbookViewId="0">
      <selection activeCell="K35" sqref="K35"/>
    </sheetView>
  </sheetViews>
  <sheetFormatPr defaultColWidth="9.140625" defaultRowHeight="13.15"/>
  <cols>
    <col min="1" max="1" width="3.28515625" style="4" customWidth="1"/>
    <col min="2" max="2" width="54.28515625" style="4" customWidth="1"/>
    <col min="3" max="3" width="0.5703125" style="6" customWidth="1"/>
    <col min="4" max="4" width="15.140625" style="4" customWidth="1"/>
    <col min="5" max="5" width="10.42578125" style="4" customWidth="1"/>
    <col min="6" max="6" width="13.85546875" style="4" customWidth="1"/>
    <col min="7" max="7" width="10.42578125" style="4" customWidth="1"/>
    <col min="8" max="8" width="16.42578125" style="4" customWidth="1"/>
    <col min="9" max="9" width="10.42578125" style="4" customWidth="1"/>
    <col min="10" max="10" width="0.7109375" style="4" customWidth="1"/>
    <col min="11" max="11" width="15.28515625" style="6" customWidth="1"/>
    <col min="12" max="12" width="13" style="6" customWidth="1"/>
    <col min="13" max="16" width="15" style="6" customWidth="1"/>
    <col min="17" max="17" width="1" style="6" customWidth="1"/>
    <col min="18" max="21" width="15" style="4" customWidth="1"/>
    <col min="22" max="22" width="15.5703125" style="4" bestFit="1" customWidth="1"/>
    <col min="23" max="23" width="15" style="4" customWidth="1"/>
    <col min="24" max="24" width="0.85546875" style="4" customWidth="1"/>
    <col min="25" max="25" width="17.140625" style="4" customWidth="1"/>
    <col min="26" max="26" width="13.85546875" style="4" customWidth="1"/>
    <col min="27" max="27" width="17.140625" style="4" customWidth="1"/>
    <col min="28" max="28" width="14" style="4" customWidth="1"/>
    <col min="29" max="29" width="17.140625" style="4" customWidth="1"/>
    <col min="30" max="30" width="13.5703125" style="4" customWidth="1"/>
    <col min="31" max="31" width="0.7109375" style="4" customWidth="1"/>
    <col min="32" max="32" width="19.140625" style="4" customWidth="1"/>
    <col min="33" max="33" width="12" style="4" customWidth="1"/>
    <col min="34" max="34" width="17.42578125" style="4" customWidth="1"/>
    <col min="35" max="35" width="10.85546875" style="4" customWidth="1"/>
    <col min="36" max="36" width="19.140625" style="4" customWidth="1"/>
    <col min="37" max="37" width="15.28515625" style="4" customWidth="1"/>
    <col min="38" max="38" width="0.42578125" style="4" customWidth="1"/>
    <col min="39" max="39" width="19.140625" style="4" customWidth="1"/>
    <col min="40" max="40" width="11.7109375" style="4" customWidth="1"/>
    <col min="41" max="41" width="19.140625" style="4" customWidth="1"/>
    <col min="42" max="42" width="9.85546875" style="4" customWidth="1"/>
    <col min="43" max="43" width="19.140625" style="4" customWidth="1"/>
    <col min="44" max="44" width="13.5703125" style="4" customWidth="1"/>
    <col min="45" max="45" width="0.7109375" style="4" customWidth="1"/>
    <col min="46" max="46" width="18.5703125" style="4" customWidth="1"/>
    <col min="47" max="47" width="13.140625" style="4" customWidth="1"/>
    <col min="48" max="48" width="18.5703125" style="4" customWidth="1"/>
    <col min="49" max="49" width="13.5703125" style="4" customWidth="1"/>
    <col min="50" max="50" width="15.140625" style="4" customWidth="1"/>
    <col min="51" max="51" width="15.28515625" style="4" customWidth="1"/>
    <col min="52" max="52" width="0.7109375" style="4" customWidth="1"/>
    <col min="53" max="53" width="9.140625" style="4"/>
    <col min="54" max="54" width="14" style="4" customWidth="1"/>
    <col min="55" max="16384" width="9.140625" style="4"/>
  </cols>
  <sheetData>
    <row r="1" spans="1:54" ht="20.25" customHeight="1" thickBot="1">
      <c r="A1" s="11" t="s">
        <v>208</v>
      </c>
      <c r="C1" s="420" t="s">
        <v>225</v>
      </c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2"/>
    </row>
    <row r="2" spans="1:54" ht="15">
      <c r="A2" s="11" t="s">
        <v>131</v>
      </c>
      <c r="D2" s="1"/>
      <c r="E2" s="1"/>
      <c r="F2" s="1"/>
      <c r="G2" s="1"/>
      <c r="H2" s="1"/>
      <c r="I2" s="1"/>
      <c r="J2" s="1"/>
    </row>
    <row r="3" spans="1:54" ht="15">
      <c r="A3" s="12" t="s">
        <v>124</v>
      </c>
      <c r="E3" s="28"/>
      <c r="F3" s="28"/>
      <c r="G3" s="28"/>
      <c r="H3" s="28"/>
      <c r="I3" s="28"/>
      <c r="J3" s="28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54">
      <c r="B4" s="2"/>
      <c r="C4" s="3"/>
      <c r="D4" s="5">
        <v>1044</v>
      </c>
      <c r="E4" s="5"/>
      <c r="F4"/>
      <c r="G4" s="5"/>
      <c r="H4" s="5"/>
      <c r="I4" s="5"/>
      <c r="J4" s="5"/>
      <c r="K4" s="6">
        <v>1045</v>
      </c>
      <c r="L4" s="3"/>
      <c r="M4" s="3"/>
      <c r="N4" s="3"/>
      <c r="O4" s="3"/>
      <c r="P4" s="3"/>
      <c r="Q4" s="3"/>
      <c r="R4">
        <v>1046</v>
      </c>
      <c r="S4"/>
      <c r="T4"/>
      <c r="U4"/>
      <c r="V4"/>
      <c r="W4"/>
      <c r="X4"/>
      <c r="Y4">
        <v>1047</v>
      </c>
      <c r="Z4"/>
      <c r="AA4"/>
      <c r="AB4"/>
      <c r="AC4"/>
      <c r="AD4"/>
      <c r="AE4"/>
      <c r="AF4" s="4">
        <v>1048</v>
      </c>
      <c r="AM4" s="4">
        <v>1049</v>
      </c>
      <c r="AO4"/>
      <c r="AP4"/>
    </row>
    <row r="5" spans="1:54" ht="38.25" customHeight="1">
      <c r="A5" s="48"/>
      <c r="B5" s="48"/>
      <c r="C5" s="13"/>
      <c r="D5" s="13" t="s">
        <v>154</v>
      </c>
      <c r="E5" s="13" t="s">
        <v>4</v>
      </c>
      <c r="F5" s="13" t="s">
        <v>155</v>
      </c>
      <c r="G5" s="13" t="s">
        <v>4</v>
      </c>
      <c r="H5" s="13" t="s">
        <v>156</v>
      </c>
      <c r="I5" s="13" t="s">
        <v>211</v>
      </c>
      <c r="J5" s="13"/>
      <c r="K5" s="13" t="s">
        <v>159</v>
      </c>
      <c r="L5" s="13" t="s">
        <v>4</v>
      </c>
      <c r="M5" s="13" t="s">
        <v>160</v>
      </c>
      <c r="N5" s="13" t="s">
        <v>4</v>
      </c>
      <c r="O5" s="13" t="s">
        <v>161</v>
      </c>
      <c r="P5" s="13" t="s">
        <v>213</v>
      </c>
      <c r="Q5" s="13"/>
      <c r="R5" s="13" t="s">
        <v>163</v>
      </c>
      <c r="S5" s="13" t="s">
        <v>4</v>
      </c>
      <c r="T5" s="13" t="s">
        <v>164</v>
      </c>
      <c r="U5" s="13" t="s">
        <v>4</v>
      </c>
      <c r="V5" s="13" t="s">
        <v>165</v>
      </c>
      <c r="W5" s="13" t="s">
        <v>215</v>
      </c>
      <c r="X5" s="13"/>
      <c r="Y5" s="13" t="s">
        <v>167</v>
      </c>
      <c r="Z5" s="13" t="s">
        <v>4</v>
      </c>
      <c r="AA5" s="13" t="s">
        <v>168</v>
      </c>
      <c r="AB5" s="13" t="s">
        <v>4</v>
      </c>
      <c r="AC5" s="13" t="s">
        <v>169</v>
      </c>
      <c r="AD5" s="13" t="s">
        <v>217</v>
      </c>
      <c r="AE5" s="13"/>
      <c r="AF5" s="13" t="s">
        <v>171</v>
      </c>
      <c r="AG5" s="13" t="s">
        <v>4</v>
      </c>
      <c r="AH5" s="13" t="s">
        <v>172</v>
      </c>
      <c r="AI5" s="13" t="s">
        <v>4</v>
      </c>
      <c r="AJ5" s="13" t="s">
        <v>173</v>
      </c>
      <c r="AK5" s="13" t="s">
        <v>219</v>
      </c>
      <c r="AL5" s="13"/>
      <c r="AM5" s="13" t="s">
        <v>177</v>
      </c>
      <c r="AN5" s="13" t="s">
        <v>4</v>
      </c>
      <c r="AO5" s="13" t="s">
        <v>178</v>
      </c>
      <c r="AP5" s="13" t="s">
        <v>4</v>
      </c>
      <c r="AQ5" s="13" t="s">
        <v>179</v>
      </c>
      <c r="AR5" s="13" t="s">
        <v>226</v>
      </c>
      <c r="AS5" s="13"/>
      <c r="AT5" s="20" t="s">
        <v>181</v>
      </c>
      <c r="AU5" s="20" t="s">
        <v>182</v>
      </c>
      <c r="AV5" s="20" t="s">
        <v>183</v>
      </c>
      <c r="AW5" s="20" t="s">
        <v>184</v>
      </c>
      <c r="AX5" s="20" t="s">
        <v>3</v>
      </c>
      <c r="AY5" s="20" t="s">
        <v>227</v>
      </c>
      <c r="AZ5" s="13"/>
    </row>
    <row r="6" spans="1:54" ht="11.25" customHeight="1">
      <c r="A6" s="42" t="s">
        <v>7</v>
      </c>
      <c r="B6" s="41"/>
      <c r="C6" s="16"/>
      <c r="D6" s="8"/>
      <c r="E6" s="8"/>
      <c r="F6" s="8"/>
      <c r="G6" s="8"/>
      <c r="H6" s="8"/>
      <c r="I6" s="8"/>
      <c r="J6" s="16"/>
      <c r="K6" s="8"/>
      <c r="L6" s="8"/>
      <c r="M6" s="8"/>
      <c r="N6" s="8"/>
      <c r="O6" s="8"/>
      <c r="P6" s="8"/>
      <c r="Q6" s="16"/>
      <c r="R6" s="8"/>
      <c r="S6" s="8"/>
      <c r="T6" s="8"/>
      <c r="U6" s="8"/>
      <c r="V6" s="8"/>
      <c r="W6" s="8"/>
      <c r="X6" s="16"/>
      <c r="Y6" s="8"/>
      <c r="Z6" s="8"/>
      <c r="AA6" s="8"/>
      <c r="AB6" s="8"/>
      <c r="AC6" s="8"/>
      <c r="AD6" s="8"/>
      <c r="AE6" s="16"/>
      <c r="AF6" s="8"/>
      <c r="AG6" s="8"/>
      <c r="AH6" s="8"/>
      <c r="AI6" s="8"/>
      <c r="AJ6" s="8"/>
      <c r="AK6" s="8"/>
      <c r="AL6" s="16"/>
      <c r="AM6" s="8"/>
      <c r="AN6" s="8"/>
      <c r="AO6" s="8"/>
      <c r="AP6" s="8"/>
      <c r="AQ6" s="8"/>
      <c r="AR6" s="8"/>
      <c r="AS6" s="16"/>
      <c r="AT6" s="8"/>
      <c r="AU6" s="8"/>
      <c r="AV6" s="8"/>
      <c r="AW6" s="8"/>
      <c r="AX6" s="8"/>
      <c r="AY6" s="8"/>
      <c r="AZ6" s="16"/>
    </row>
    <row r="7" spans="1:54" ht="13.15" customHeight="1">
      <c r="A7" s="41">
        <v>1</v>
      </c>
      <c r="B7" s="41" t="s">
        <v>8</v>
      </c>
      <c r="C7" s="14"/>
      <c r="D7" s="9"/>
      <c r="E7" s="9"/>
      <c r="F7" s="9"/>
      <c r="G7" s="9"/>
      <c r="H7" s="9"/>
      <c r="I7" s="9"/>
      <c r="J7" s="14"/>
      <c r="K7" s="9"/>
      <c r="L7" s="9"/>
      <c r="M7" s="9"/>
      <c r="N7" s="9"/>
      <c r="O7" s="9"/>
      <c r="P7" s="9"/>
      <c r="Q7" s="14"/>
      <c r="R7" s="9"/>
      <c r="S7" s="9"/>
      <c r="T7" s="9"/>
      <c r="U7" s="9"/>
      <c r="V7" s="9"/>
      <c r="W7" s="9"/>
      <c r="X7" s="14"/>
      <c r="Y7" s="9"/>
      <c r="Z7" s="9"/>
      <c r="AA7" s="9"/>
      <c r="AB7" s="9"/>
      <c r="AC7" s="9"/>
      <c r="AD7" s="9"/>
      <c r="AE7" s="14"/>
      <c r="AF7" s="9"/>
      <c r="AG7" s="9"/>
      <c r="AH7" s="9"/>
      <c r="AI7" s="9"/>
      <c r="AJ7" s="9"/>
      <c r="AK7" s="9"/>
      <c r="AL7" s="14"/>
      <c r="AM7" s="9"/>
      <c r="AN7" s="9"/>
      <c r="AO7" s="9"/>
      <c r="AP7" s="9"/>
      <c r="AQ7" s="9"/>
      <c r="AR7" s="9"/>
      <c r="AS7" s="14"/>
      <c r="AT7" s="9"/>
      <c r="AU7" s="9"/>
      <c r="AV7" s="9"/>
      <c r="AW7" s="9"/>
      <c r="AX7" s="9"/>
      <c r="AY7" s="9"/>
      <c r="AZ7" s="14"/>
    </row>
    <row r="8" spans="1:54" ht="13.15" customHeight="1">
      <c r="A8" s="41"/>
      <c r="B8" s="41" t="s">
        <v>9</v>
      </c>
      <c r="C8" s="14"/>
      <c r="D8" s="9">
        <f>+[40]Aetna!K8</f>
        <v>207603993.27000007</v>
      </c>
      <c r="E8" s="9"/>
      <c r="F8" s="9">
        <f>+[40]Aetna!L8</f>
        <v>30651743.999999996</v>
      </c>
      <c r="G8" s="9"/>
      <c r="H8" s="9">
        <f>+D8+F8</f>
        <v>238255737.27000007</v>
      </c>
      <c r="I8" s="9"/>
      <c r="J8" s="14"/>
      <c r="K8" s="9">
        <f>+[40]Anthem!K8</f>
        <v>391071538.87999988</v>
      </c>
      <c r="L8" s="9"/>
      <c r="M8" s="9">
        <f>+[40]Anthem!L8</f>
        <v>65220684.480000004</v>
      </c>
      <c r="N8" s="9"/>
      <c r="O8" s="9">
        <f>+K8+M8</f>
        <v>456292223.3599999</v>
      </c>
      <c r="P8" s="9"/>
      <c r="Q8" s="14"/>
      <c r="R8" s="9">
        <f>+[40]Magellan!K8</f>
        <v>125225609.93000007</v>
      </c>
      <c r="S8" s="9"/>
      <c r="T8" s="9">
        <f>+[40]Magellan!L8</f>
        <v>26279874.390000008</v>
      </c>
      <c r="U8" s="9"/>
      <c r="V8" s="9">
        <f>+R8+T8</f>
        <v>151505484.32000008</v>
      </c>
      <c r="W8" s="9"/>
      <c r="X8" s="14"/>
      <c r="Y8" s="9">
        <f>+[40]Optima!K8</f>
        <v>220407918.26383567</v>
      </c>
      <c r="Z8" s="9"/>
      <c r="AA8" s="9">
        <f>+[40]Optima!L8</f>
        <v>34259481.036164366</v>
      </c>
      <c r="AB8" s="9"/>
      <c r="AC8" s="9">
        <f>+Y8+AA8</f>
        <v>254667399.30000004</v>
      </c>
      <c r="AD8" s="9"/>
      <c r="AE8" s="14"/>
      <c r="AF8" s="9">
        <f>+[40]United!K8</f>
        <v>153157322.4499999</v>
      </c>
      <c r="AG8" s="9"/>
      <c r="AH8" s="9">
        <f>+[40]United!L8</f>
        <v>21820431.260000013</v>
      </c>
      <c r="AI8" s="9"/>
      <c r="AJ8" s="9">
        <f>+AF8+AH8</f>
        <v>174977753.70999992</v>
      </c>
      <c r="AK8" s="9"/>
      <c r="AL8" s="14"/>
      <c r="AM8" s="9">
        <f>+[40]VaPremier!K8</f>
        <v>232097228.8500903</v>
      </c>
      <c r="AN8" s="9"/>
      <c r="AO8" s="9">
        <f>+[40]VaPremier!L8</f>
        <v>37114582.88991002</v>
      </c>
      <c r="AP8" s="9"/>
      <c r="AQ8" s="9">
        <f>+AM8+AO8</f>
        <v>269211811.74000031</v>
      </c>
      <c r="AR8" s="9"/>
      <c r="AS8" s="14"/>
      <c r="AT8" s="9">
        <f>+D8+K8+R8+Y8+AF8+AM8</f>
        <v>1329563611.6439259</v>
      </c>
      <c r="AU8" s="9"/>
      <c r="AV8" s="9">
        <f>+F8+M8+T8+AA8+AH8+AO8</f>
        <v>215346798.05607441</v>
      </c>
      <c r="AW8" s="19"/>
      <c r="AX8" s="9">
        <f>+AT8+AV8</f>
        <v>1544910409.7000003</v>
      </c>
      <c r="AY8" s="19"/>
      <c r="AZ8" s="14"/>
    </row>
    <row r="9" spans="1:54" ht="13.15" customHeight="1">
      <c r="A9" s="41"/>
      <c r="B9" s="41" t="s">
        <v>10</v>
      </c>
      <c r="C9" s="14"/>
      <c r="D9" s="9"/>
      <c r="E9" s="9"/>
      <c r="F9" s="9"/>
      <c r="G9" s="9"/>
      <c r="H9" s="9"/>
      <c r="I9" s="9"/>
      <c r="J9" s="14"/>
      <c r="K9" s="9"/>
      <c r="L9" s="9"/>
      <c r="M9" s="9"/>
      <c r="N9" s="9"/>
      <c r="O9" s="9"/>
      <c r="P9" s="9"/>
      <c r="Q9" s="14"/>
      <c r="R9" s="9"/>
      <c r="S9" s="9"/>
      <c r="T9" s="9"/>
      <c r="U9" s="9"/>
      <c r="V9" s="9"/>
      <c r="W9" s="9"/>
      <c r="X9" s="14"/>
      <c r="Y9" s="9"/>
      <c r="Z9" s="9"/>
      <c r="AA9" s="9"/>
      <c r="AB9" s="9"/>
      <c r="AC9" s="9"/>
      <c r="AD9" s="9"/>
      <c r="AE9" s="14"/>
      <c r="AF9" s="9"/>
      <c r="AG9" s="9"/>
      <c r="AH9" s="9"/>
      <c r="AI9" s="9"/>
      <c r="AJ9" s="9"/>
      <c r="AK9" s="9"/>
      <c r="AL9" s="14"/>
      <c r="AM9" s="9"/>
      <c r="AN9" s="9"/>
      <c r="AO9" s="9"/>
      <c r="AP9" s="9"/>
      <c r="AQ9" s="9"/>
      <c r="AR9" s="9"/>
      <c r="AS9" s="14"/>
      <c r="AT9" s="9"/>
      <c r="AU9" s="9"/>
      <c r="AV9" s="9"/>
      <c r="AW9" s="19"/>
      <c r="AX9" s="9">
        <f t="shared" ref="AX9:AX16" si="0">+AT9+AV9</f>
        <v>0</v>
      </c>
      <c r="AY9" s="19"/>
      <c r="AZ9" s="14"/>
    </row>
    <row r="10" spans="1:54" ht="13.15" customHeight="1">
      <c r="A10" s="41"/>
      <c r="B10" s="29" t="s">
        <v>11</v>
      </c>
      <c r="C10" s="15"/>
      <c r="D10" s="31">
        <f>+D8+D9</f>
        <v>207603993.27000007</v>
      </c>
      <c r="E10" s="31"/>
      <c r="F10" s="31">
        <f>+F8+F9</f>
        <v>30651743.999999996</v>
      </c>
      <c r="G10" s="31"/>
      <c r="H10" s="31">
        <f>+H8+H9</f>
        <v>238255737.27000007</v>
      </c>
      <c r="I10" s="31"/>
      <c r="J10" s="33"/>
      <c r="K10" s="285">
        <f>+K8+K9</f>
        <v>391071538.87999988</v>
      </c>
      <c r="L10" s="285"/>
      <c r="M10" s="285">
        <f>+M8+M9</f>
        <v>65220684.480000004</v>
      </c>
      <c r="N10" s="285"/>
      <c r="O10" s="285">
        <f>+O8+O9</f>
        <v>456292223.3599999</v>
      </c>
      <c r="P10" s="285"/>
      <c r="Q10" s="286"/>
      <c r="R10" s="285">
        <f>+R8+R9</f>
        <v>125225609.93000007</v>
      </c>
      <c r="S10" s="285"/>
      <c r="T10" s="285">
        <f>+T8+T9</f>
        <v>26279874.390000008</v>
      </c>
      <c r="U10" s="285"/>
      <c r="V10" s="285">
        <f>+V8+V9</f>
        <v>151505484.32000008</v>
      </c>
      <c r="W10" s="285"/>
      <c r="X10" s="286"/>
      <c r="Y10" s="285">
        <f>+Y8+Y9</f>
        <v>220407918.26383567</v>
      </c>
      <c r="Z10" s="285"/>
      <c r="AA10" s="285">
        <f>+AA8+AA9</f>
        <v>34259481.036164366</v>
      </c>
      <c r="AB10" s="285"/>
      <c r="AC10" s="285">
        <f t="shared" ref="AC10:AC15" si="1">+Y10+AA10</f>
        <v>254667399.30000004</v>
      </c>
      <c r="AD10" s="285"/>
      <c r="AE10" s="286"/>
      <c r="AF10" s="285">
        <f>+AF8+AF9</f>
        <v>153157322.4499999</v>
      </c>
      <c r="AG10" s="285"/>
      <c r="AH10" s="285">
        <f>+AH8+AH9</f>
        <v>21820431.260000013</v>
      </c>
      <c r="AI10" s="285"/>
      <c r="AJ10" s="9">
        <f t="shared" ref="AJ10:AJ15" si="2">+AF10+AH10</f>
        <v>174977753.70999992</v>
      </c>
      <c r="AK10" s="285"/>
      <c r="AL10" s="286"/>
      <c r="AM10" s="285">
        <f>+AM8+AM9</f>
        <v>232097228.8500903</v>
      </c>
      <c r="AN10" s="287"/>
      <c r="AO10" s="285">
        <f>+AO8+AO9</f>
        <v>37114582.88991002</v>
      </c>
      <c r="AP10" s="287"/>
      <c r="AQ10" s="285">
        <f>+AQ8+AQ9</f>
        <v>269211811.74000031</v>
      </c>
      <c r="AR10" s="287"/>
      <c r="AS10" s="286"/>
      <c r="AT10" s="285">
        <f>+AT8+AT9</f>
        <v>1329563611.6439259</v>
      </c>
      <c r="AU10" s="285"/>
      <c r="AV10" s="285">
        <f>+AV8+AV9</f>
        <v>215346798.05607441</v>
      </c>
      <c r="AW10" s="287"/>
      <c r="AX10" s="285">
        <f t="shared" si="0"/>
        <v>1544910409.7000003</v>
      </c>
      <c r="AY10" s="287"/>
      <c r="AZ10" s="15"/>
    </row>
    <row r="11" spans="1:54">
      <c r="A11" s="41">
        <v>2</v>
      </c>
      <c r="B11" s="41" t="s">
        <v>12</v>
      </c>
      <c r="C11" s="14"/>
      <c r="D11" s="9">
        <f>+[40]Aetna!K11</f>
        <v>-6533333.9900000002</v>
      </c>
      <c r="E11" s="9"/>
      <c r="F11" s="9">
        <f>+[40]Aetna!L11</f>
        <v>-13180093.879999999</v>
      </c>
      <c r="G11" s="9"/>
      <c r="H11" s="9">
        <f>+D11+F11</f>
        <v>-19713427.869999997</v>
      </c>
      <c r="I11" s="9"/>
      <c r="J11" s="14"/>
      <c r="K11" s="9">
        <f>+[40]Anthem!K11</f>
        <v>-15606447.240000006</v>
      </c>
      <c r="L11" s="9"/>
      <c r="M11" s="9">
        <f>+[40]Anthem!L11</f>
        <v>-10404324.68</v>
      </c>
      <c r="N11" s="9"/>
      <c r="O11" s="9">
        <f>+K11+M11</f>
        <v>-26010771.920000006</v>
      </c>
      <c r="P11" s="9"/>
      <c r="Q11" s="14"/>
      <c r="R11" s="9">
        <f>+[40]Magellan!K11</f>
        <v>0</v>
      </c>
      <c r="S11" s="9"/>
      <c r="T11" s="9">
        <f>+[40]Magellan!L11</f>
        <v>0</v>
      </c>
      <c r="U11" s="9"/>
      <c r="V11" s="9"/>
      <c r="W11" s="9"/>
      <c r="X11" s="14"/>
      <c r="Y11" s="9">
        <f>+[40]Optima!K11</f>
        <v>0</v>
      </c>
      <c r="Z11" s="9"/>
      <c r="AA11" s="9">
        <f>+[40]Optima!L11</f>
        <v>0</v>
      </c>
      <c r="AB11" s="9"/>
      <c r="AC11" s="9">
        <f t="shared" si="1"/>
        <v>0</v>
      </c>
      <c r="AD11" s="9"/>
      <c r="AE11" s="14"/>
      <c r="AF11" s="9">
        <f>+[40]United!K11</f>
        <v>-12850370.550000001</v>
      </c>
      <c r="AG11" s="9"/>
      <c r="AH11" s="9">
        <f>+[40]United!L11</f>
        <v>-5591499.6499999976</v>
      </c>
      <c r="AI11" s="9"/>
      <c r="AJ11" s="9">
        <f t="shared" si="2"/>
        <v>-18441870.199999999</v>
      </c>
      <c r="AK11" s="9"/>
      <c r="AL11" s="14"/>
      <c r="AM11" s="9">
        <f>+[40]VaPremier!K11</f>
        <v>0</v>
      </c>
      <c r="AN11" s="19"/>
      <c r="AO11" s="9">
        <f>+[40]VaPremier!L11</f>
        <v>0</v>
      </c>
      <c r="AP11" s="19"/>
      <c r="AQ11" s="9">
        <f>+AM11+AO11</f>
        <v>0</v>
      </c>
      <c r="AR11" s="19"/>
      <c r="AS11" s="14"/>
      <c r="AT11" s="9">
        <f>+D11+K11+R11+Y11+AF11+AM11</f>
        <v>-34990151.780000001</v>
      </c>
      <c r="AU11" s="9"/>
      <c r="AV11" s="9">
        <f>+F11+M11+T11+AA11+AH11+AO11</f>
        <v>-29175918.209999997</v>
      </c>
      <c r="AW11" s="19"/>
      <c r="AX11" s="9">
        <f t="shared" si="0"/>
        <v>-64166069.989999995</v>
      </c>
      <c r="AY11" s="19"/>
      <c r="AZ11" s="14"/>
    </row>
    <row r="12" spans="1:54">
      <c r="A12" s="41">
        <v>3</v>
      </c>
      <c r="B12" s="41" t="s">
        <v>13</v>
      </c>
      <c r="C12" s="14"/>
      <c r="D12" s="9">
        <f>+[40]Aetna!K12</f>
        <v>0</v>
      </c>
      <c r="E12" s="9"/>
      <c r="F12" s="9">
        <f>+[40]Aetna!L12</f>
        <v>0</v>
      </c>
      <c r="G12" s="9"/>
      <c r="H12" s="9">
        <f>+D12+F12</f>
        <v>0</v>
      </c>
      <c r="I12" s="9"/>
      <c r="J12" s="14"/>
      <c r="K12" s="9">
        <f>+[40]Anthem!K12</f>
        <v>0</v>
      </c>
      <c r="L12" s="9"/>
      <c r="M12" s="9">
        <f>+[40]Anthem!L12</f>
        <v>0</v>
      </c>
      <c r="N12" s="9"/>
      <c r="O12" s="9">
        <f>+K12+M12</f>
        <v>0</v>
      </c>
      <c r="P12" s="9"/>
      <c r="Q12" s="14"/>
      <c r="R12" s="9">
        <f>+[40]Magellan!K12</f>
        <v>0</v>
      </c>
      <c r="S12" s="9"/>
      <c r="T12" s="9">
        <f>+[40]Magellan!L12</f>
        <v>0</v>
      </c>
      <c r="U12" s="9"/>
      <c r="V12" s="9"/>
      <c r="W12" s="9"/>
      <c r="X12" s="14"/>
      <c r="Y12" s="9">
        <f>+[40]Optima!K12</f>
        <v>0</v>
      </c>
      <c r="Z12" s="9"/>
      <c r="AA12" s="9">
        <f>+[40]Optima!L12</f>
        <v>0</v>
      </c>
      <c r="AB12" s="9"/>
      <c r="AC12" s="9">
        <f t="shared" si="1"/>
        <v>0</v>
      </c>
      <c r="AD12" s="9"/>
      <c r="AE12" s="14"/>
      <c r="AF12" s="9">
        <f>+[40]United!K12</f>
        <v>0</v>
      </c>
      <c r="AG12" s="9"/>
      <c r="AH12" s="9">
        <f>+[40]United!L12</f>
        <v>0</v>
      </c>
      <c r="AI12" s="9"/>
      <c r="AJ12" s="9">
        <f t="shared" si="2"/>
        <v>0</v>
      </c>
      <c r="AK12" s="9"/>
      <c r="AL12" s="14"/>
      <c r="AM12" s="9">
        <f>+[40]VaPremier!K12</f>
        <v>0</v>
      </c>
      <c r="AN12" s="19"/>
      <c r="AO12" s="9">
        <f>+[40]VaPremier!L12</f>
        <v>0</v>
      </c>
      <c r="AP12" s="19"/>
      <c r="AQ12" s="9">
        <f>+AM12+AO12</f>
        <v>0</v>
      </c>
      <c r="AR12" s="19"/>
      <c r="AS12" s="14"/>
      <c r="AT12" s="9">
        <f>+D12+K12+R12+Y12+AF12+AM12</f>
        <v>0</v>
      </c>
      <c r="AU12" s="9"/>
      <c r="AV12" s="9">
        <f>+F12+M12+T12+AA12+AH12+AO12</f>
        <v>0</v>
      </c>
      <c r="AW12" s="19"/>
      <c r="AX12" s="9">
        <f t="shared" si="0"/>
        <v>0</v>
      </c>
      <c r="AY12" s="19"/>
      <c r="AZ12" s="14"/>
    </row>
    <row r="13" spans="1:54">
      <c r="A13" s="41">
        <v>4</v>
      </c>
      <c r="B13" s="41" t="s">
        <v>14</v>
      </c>
      <c r="C13" s="14"/>
      <c r="D13" s="9">
        <f>+[40]Aetna!K13</f>
        <v>0</v>
      </c>
      <c r="E13" s="9"/>
      <c r="F13" s="9">
        <f>+[40]Aetna!L13</f>
        <v>0</v>
      </c>
      <c r="G13" s="9"/>
      <c r="H13" s="9">
        <f>+D13+F13</f>
        <v>0</v>
      </c>
      <c r="I13" s="9"/>
      <c r="J13" s="14"/>
      <c r="K13" s="9">
        <f>+[40]Anthem!K13</f>
        <v>0</v>
      </c>
      <c r="L13" s="9"/>
      <c r="M13" s="9">
        <f>+[40]Anthem!L13</f>
        <v>0</v>
      </c>
      <c r="N13" s="9"/>
      <c r="O13" s="9">
        <f>+K13+M13</f>
        <v>0</v>
      </c>
      <c r="P13" s="9"/>
      <c r="Q13" s="14"/>
      <c r="R13" s="9">
        <f>+[40]Magellan!K13</f>
        <v>0</v>
      </c>
      <c r="S13" s="9"/>
      <c r="T13" s="9">
        <f>+[40]Magellan!L13</f>
        <v>0</v>
      </c>
      <c r="U13" s="9"/>
      <c r="V13" s="9"/>
      <c r="W13" s="9"/>
      <c r="X13" s="14"/>
      <c r="Y13" s="9">
        <f>+[40]Optima!K13</f>
        <v>0</v>
      </c>
      <c r="Z13" s="9"/>
      <c r="AA13" s="9">
        <f>+[40]Optima!L13</f>
        <v>0</v>
      </c>
      <c r="AB13" s="9"/>
      <c r="AC13" s="9">
        <f t="shared" si="1"/>
        <v>0</v>
      </c>
      <c r="AD13" s="9"/>
      <c r="AE13" s="14"/>
      <c r="AF13" s="9">
        <f>+[40]United!K13</f>
        <v>0</v>
      </c>
      <c r="AG13" s="9"/>
      <c r="AH13" s="9">
        <f>+[40]United!L13</f>
        <v>0</v>
      </c>
      <c r="AI13" s="9"/>
      <c r="AJ13" s="9">
        <f t="shared" si="2"/>
        <v>0</v>
      </c>
      <c r="AK13" s="9"/>
      <c r="AL13" s="14"/>
      <c r="AM13" s="9">
        <f>+[40]VaPremier!K13</f>
        <v>0</v>
      </c>
      <c r="AN13" s="19"/>
      <c r="AO13" s="9">
        <f>+[40]VaPremier!L13</f>
        <v>0</v>
      </c>
      <c r="AP13" s="19"/>
      <c r="AQ13" s="9">
        <f>+AM13+AO13</f>
        <v>0</v>
      </c>
      <c r="AR13" s="19"/>
      <c r="AS13" s="14"/>
      <c r="AT13" s="9">
        <f>+D13+K13+R13+Y13+AF13+AM13</f>
        <v>0</v>
      </c>
      <c r="AU13" s="9"/>
      <c r="AV13" s="9">
        <f>+F13+M13+T13+AA13+AH13+AO13</f>
        <v>0</v>
      </c>
      <c r="AW13" s="19"/>
      <c r="AX13" s="9">
        <f t="shared" si="0"/>
        <v>0</v>
      </c>
      <c r="AY13" s="19"/>
      <c r="AZ13" s="14"/>
    </row>
    <row r="14" spans="1:54">
      <c r="A14" s="41">
        <v>5</v>
      </c>
      <c r="B14" s="41" t="s">
        <v>15</v>
      </c>
      <c r="C14" s="14"/>
      <c r="D14" s="9">
        <f>+[40]Aetna!K14</f>
        <v>0</v>
      </c>
      <c r="E14" s="9"/>
      <c r="F14" s="9">
        <f>+[40]Aetna!L14</f>
        <v>0</v>
      </c>
      <c r="G14" s="9"/>
      <c r="H14" s="9">
        <f>+D14+F14</f>
        <v>0</v>
      </c>
      <c r="I14" s="9"/>
      <c r="J14" s="14"/>
      <c r="K14" s="9">
        <f>+[40]Anthem!K14</f>
        <v>0</v>
      </c>
      <c r="L14" s="9"/>
      <c r="M14" s="9">
        <f>+[40]Anthem!L14</f>
        <v>0</v>
      </c>
      <c r="N14" s="9"/>
      <c r="O14" s="9">
        <f>+K14+M14</f>
        <v>0</v>
      </c>
      <c r="P14" s="9"/>
      <c r="Q14" s="14"/>
      <c r="R14" s="9">
        <f>+[40]Magellan!K14</f>
        <v>9044228.329106506</v>
      </c>
      <c r="S14" s="9"/>
      <c r="T14" s="9">
        <f>+[40]Magellan!L14</f>
        <v>38432.170893491013</v>
      </c>
      <c r="U14" s="9"/>
      <c r="V14" s="9">
        <f>+R14+T14</f>
        <v>9082660.4999999963</v>
      </c>
      <c r="W14" s="9"/>
      <c r="X14" s="14"/>
      <c r="Y14" s="9">
        <f>+[40]Optima!K14</f>
        <v>0</v>
      </c>
      <c r="Z14" s="9"/>
      <c r="AA14" s="9">
        <f>+[40]Optima!L14</f>
        <v>0</v>
      </c>
      <c r="AB14" s="9"/>
      <c r="AC14" s="9">
        <f t="shared" si="1"/>
        <v>0</v>
      </c>
      <c r="AD14" s="9"/>
      <c r="AE14" s="14"/>
      <c r="AF14" s="9">
        <f>+[40]United!K14</f>
        <v>7.6200000000000045</v>
      </c>
      <c r="AG14" s="9"/>
      <c r="AH14" s="9">
        <f>+[40]United!L14</f>
        <v>0</v>
      </c>
      <c r="AI14" s="9"/>
      <c r="AJ14" s="9">
        <f t="shared" si="2"/>
        <v>7.6200000000000045</v>
      </c>
      <c r="AK14" s="9"/>
      <c r="AL14" s="14"/>
      <c r="AM14" s="9">
        <f>+[40]VaPremier!K14</f>
        <v>0</v>
      </c>
      <c r="AN14" s="19"/>
      <c r="AO14" s="9">
        <f>+[40]VaPremier!L14</f>
        <v>0</v>
      </c>
      <c r="AP14" s="19"/>
      <c r="AQ14" s="9">
        <f>+AM14+AO14</f>
        <v>0</v>
      </c>
      <c r="AR14" s="19"/>
      <c r="AS14" s="14"/>
      <c r="AT14" s="9">
        <f>+D14+K14+R14+Y14+AF14+AM14</f>
        <v>9044235.9491065051</v>
      </c>
      <c r="AU14" s="9"/>
      <c r="AV14" s="9">
        <f>+F14+M14+T14+AA14+AH14+AO14</f>
        <v>38432.170893491013</v>
      </c>
      <c r="AW14" s="19"/>
      <c r="AX14" s="9">
        <f t="shared" si="0"/>
        <v>9082668.1199999955</v>
      </c>
      <c r="AY14" s="19"/>
      <c r="AZ14" s="14"/>
    </row>
    <row r="15" spans="1:54">
      <c r="A15" s="41">
        <v>6</v>
      </c>
      <c r="B15" s="41" t="s">
        <v>16</v>
      </c>
      <c r="C15" s="14"/>
      <c r="D15" s="9">
        <f>+[40]Aetna!K15</f>
        <v>0</v>
      </c>
      <c r="E15" s="9"/>
      <c r="F15" s="9">
        <f>+[40]Aetna!L15</f>
        <v>0</v>
      </c>
      <c r="G15" s="9"/>
      <c r="H15" s="9">
        <f>+D15+F15</f>
        <v>0</v>
      </c>
      <c r="I15" s="9"/>
      <c r="J15" s="14"/>
      <c r="K15" s="9">
        <f>+[40]Anthem!K15</f>
        <v>0</v>
      </c>
      <c r="L15" s="9"/>
      <c r="M15" s="9">
        <f>+[40]Anthem!L15</f>
        <v>0</v>
      </c>
      <c r="N15" s="9"/>
      <c r="O15" s="9">
        <f>+K15+M15</f>
        <v>0</v>
      </c>
      <c r="P15" s="9"/>
      <c r="Q15" s="14"/>
      <c r="R15" s="9">
        <f>+[40]Magellan!K15</f>
        <v>0</v>
      </c>
      <c r="S15" s="9"/>
      <c r="T15" s="9">
        <f>+[40]Magellan!L15</f>
        <v>0</v>
      </c>
      <c r="U15" s="9"/>
      <c r="V15" s="9"/>
      <c r="W15" s="9"/>
      <c r="X15" s="14"/>
      <c r="Y15" s="9">
        <f>+[40]Optima!K15</f>
        <v>0</v>
      </c>
      <c r="Z15" s="9"/>
      <c r="AA15" s="9">
        <f>+[40]Optima!L15</f>
        <v>0</v>
      </c>
      <c r="AB15" s="9"/>
      <c r="AC15" s="9">
        <f t="shared" si="1"/>
        <v>0</v>
      </c>
      <c r="AD15" s="9"/>
      <c r="AE15" s="14"/>
      <c r="AF15" s="9">
        <f>+[40]United!K15</f>
        <v>0</v>
      </c>
      <c r="AG15" s="9"/>
      <c r="AH15" s="9">
        <f>+[40]United!L15</f>
        <v>0</v>
      </c>
      <c r="AI15" s="9"/>
      <c r="AJ15" s="9">
        <f t="shared" si="2"/>
        <v>0</v>
      </c>
      <c r="AK15" s="9"/>
      <c r="AL15" s="14"/>
      <c r="AM15" s="9">
        <f>+[40]VaPremier!K15</f>
        <v>0</v>
      </c>
      <c r="AN15" s="19"/>
      <c r="AO15" s="9">
        <f>+[40]VaPremier!L15</f>
        <v>0</v>
      </c>
      <c r="AP15" s="19"/>
      <c r="AQ15" s="9">
        <f>+AM15+AO15</f>
        <v>0</v>
      </c>
      <c r="AR15" s="19"/>
      <c r="AS15" s="14"/>
      <c r="AT15" s="9">
        <f>+D15+K15+R15+Y15+AF15+AM15</f>
        <v>0</v>
      </c>
      <c r="AU15" s="9"/>
      <c r="AV15" s="9">
        <f>+F15+M15+T15+AA15+AH15+AO15</f>
        <v>0</v>
      </c>
      <c r="AW15" s="19"/>
      <c r="AX15" s="9">
        <f t="shared" si="0"/>
        <v>0</v>
      </c>
      <c r="AY15" s="19"/>
      <c r="AZ15" s="14"/>
    </row>
    <row r="16" spans="1:54">
      <c r="A16" s="41">
        <v>7</v>
      </c>
      <c r="B16" s="41" t="s">
        <v>17</v>
      </c>
      <c r="C16" s="15"/>
      <c r="D16" s="31">
        <f>SUM(D10:D15)</f>
        <v>201070659.28000006</v>
      </c>
      <c r="E16" s="32">
        <f>+D16/$D$111</f>
        <v>1981.4407134621645</v>
      </c>
      <c r="F16" s="31">
        <f>SUM(F10:F15)</f>
        <v>17471650.119999997</v>
      </c>
      <c r="G16" s="32">
        <f>+F16/$F$111</f>
        <v>1174.6436815920397</v>
      </c>
      <c r="H16" s="31">
        <f>SUM(H10:H15)</f>
        <v>218542309.40000007</v>
      </c>
      <c r="I16" s="32">
        <f>+H16/$H$111</f>
        <v>1878.3019432579013</v>
      </c>
      <c r="J16" s="33"/>
      <c r="K16" s="285">
        <f>+K10+K11+K12+K13+K14+K15</f>
        <v>375465091.63999987</v>
      </c>
      <c r="L16" s="287">
        <f>+K16/$K$111</f>
        <v>1983.4604255723773</v>
      </c>
      <c r="M16" s="285">
        <f>+M10+M11+M12+M13+M14+M15</f>
        <v>54816359.800000004</v>
      </c>
      <c r="N16" s="287">
        <f>+M16/$M$111</f>
        <v>1775.486163114595</v>
      </c>
      <c r="O16" s="285">
        <f>SUM(O10:O15)</f>
        <v>430281451.43999988</v>
      </c>
      <c r="P16" s="287">
        <f>+O16/$O$111</f>
        <v>1954.2968744436162</v>
      </c>
      <c r="Q16" s="286"/>
      <c r="R16" s="285">
        <f>+R10+R11+R12+R13+R14+R15</f>
        <v>134269838.25910658</v>
      </c>
      <c r="S16" s="287">
        <f>+R16/$R$111</f>
        <v>2131.2672739540726</v>
      </c>
      <c r="T16" s="285">
        <f>+T10+T11+T12+T13+T14+T15</f>
        <v>26318306.560893498</v>
      </c>
      <c r="U16" s="287">
        <f>+T16/$T$111</f>
        <v>2314.5111741177993</v>
      </c>
      <c r="V16" s="285">
        <f>+V10+V11+V12+V13+V14+V15</f>
        <v>160588144.82000008</v>
      </c>
      <c r="W16" s="287">
        <f>+V16/$V$111</f>
        <v>2159.2844632988676</v>
      </c>
      <c r="X16" s="286"/>
      <c r="Y16" s="285">
        <f>+Y10+Y11+Y12+Y13+Y14+Y15</f>
        <v>220407918.26383567</v>
      </c>
      <c r="Z16" s="287">
        <f>+Y16/$Y$111</f>
        <v>2015.2686617216548</v>
      </c>
      <c r="AA16" s="285">
        <f>+AA10+AA11+AA12+AA13+AA14+AA15</f>
        <v>34259481.036164366</v>
      </c>
      <c r="AB16" s="287">
        <f>+AA16/$AA$111</f>
        <v>1856.2787730908303</v>
      </c>
      <c r="AC16" s="285">
        <f>SUM(AC10:AC15)</f>
        <v>254667399.30000004</v>
      </c>
      <c r="AD16" s="287">
        <f>+AC16/$AC$111</f>
        <v>1992.3129223547824</v>
      </c>
      <c r="AE16" s="286"/>
      <c r="AF16" s="285">
        <f>+AF10+AF11+AF12+AF13+AF14+AF15</f>
        <v>140306959.51999989</v>
      </c>
      <c r="AG16" s="287">
        <f>+AF16/$AF$111</f>
        <v>1781.2911437530931</v>
      </c>
      <c r="AH16" s="285">
        <f>+AH10+AH11+AH12+AH13+AH14+AH15</f>
        <v>16228931.610000014</v>
      </c>
      <c r="AI16" s="287">
        <f>+AH16/$AH$111</f>
        <v>1436.3157456412084</v>
      </c>
      <c r="AJ16" s="285">
        <f>SUM(AJ10:AJ15)</f>
        <v>156535891.12999994</v>
      </c>
      <c r="AK16" s="287">
        <f>+AJ16/$AJ$111</f>
        <v>1738.013136255634</v>
      </c>
      <c r="AL16" s="286"/>
      <c r="AM16" s="285">
        <f>+AM10+AM11+AM12+AM13+AM14+AM15</f>
        <v>232097228.8500903</v>
      </c>
      <c r="AN16" s="287">
        <f>+AM16/$AM$111</f>
        <v>1839.9824708071942</v>
      </c>
      <c r="AO16" s="285">
        <f>+AO10+AO11+AO12+AO13+AO14+AO15</f>
        <v>37114582.88991002</v>
      </c>
      <c r="AP16" s="287">
        <f>+AO16/$AO$111</f>
        <v>1922.9357489202641</v>
      </c>
      <c r="AQ16" s="285">
        <f>SUM(AQ10:AQ15)</f>
        <v>269211811.74000031</v>
      </c>
      <c r="AR16" s="287">
        <f>+AQ16/$AQ$111</f>
        <v>1850.9908536736314</v>
      </c>
      <c r="AS16" s="286"/>
      <c r="AT16" s="285">
        <f>SUM(AT10:AT15)</f>
        <v>1303617695.8130324</v>
      </c>
      <c r="AU16" s="287">
        <f>+AT16/$AT$111</f>
        <v>1951.3715935481555</v>
      </c>
      <c r="AV16" s="285">
        <f>SUM(AV10:AV15)</f>
        <v>186209312.01696789</v>
      </c>
      <c r="AW16" s="287">
        <f>+AV16/$AV$111</f>
        <v>1753.7962045393726</v>
      </c>
      <c r="AX16" s="285">
        <f t="shared" si="0"/>
        <v>1489827007.8300004</v>
      </c>
      <c r="AY16" s="287">
        <f>+AX16/$AX$111</f>
        <v>1924.2767403229291</v>
      </c>
      <c r="AZ16" s="15"/>
      <c r="BB16" s="291"/>
    </row>
    <row r="17" spans="1:52">
      <c r="A17" s="41"/>
      <c r="B17" s="41"/>
      <c r="C17" s="14"/>
      <c r="D17" s="9"/>
      <c r="E17" s="19"/>
      <c r="F17" s="19"/>
      <c r="G17" s="19"/>
      <c r="H17" s="19"/>
      <c r="I17" s="19"/>
      <c r="J17" s="14"/>
      <c r="K17" s="9"/>
      <c r="L17" s="9"/>
      <c r="M17" s="9"/>
      <c r="N17" s="9"/>
      <c r="O17" s="9"/>
      <c r="P17" s="9"/>
      <c r="Q17" s="14"/>
      <c r="R17" s="9"/>
      <c r="S17" s="9"/>
      <c r="T17" s="9"/>
      <c r="U17" s="9"/>
      <c r="V17" s="9"/>
      <c r="W17" s="9"/>
      <c r="X17" s="14"/>
      <c r="Y17" s="9"/>
      <c r="Z17" s="9"/>
      <c r="AA17" s="9"/>
      <c r="AB17" s="9"/>
      <c r="AC17" s="9"/>
      <c r="AD17" s="9"/>
      <c r="AE17" s="14"/>
      <c r="AF17" s="9"/>
      <c r="AG17" s="9"/>
      <c r="AH17" s="9"/>
      <c r="AI17" s="9"/>
      <c r="AJ17" s="9"/>
      <c r="AK17" s="9"/>
      <c r="AL17" s="14"/>
      <c r="AM17" s="9"/>
      <c r="AN17" s="19"/>
      <c r="AO17" s="19"/>
      <c r="AP17" s="19"/>
      <c r="AQ17" s="19"/>
      <c r="AR17" s="19"/>
      <c r="AS17" s="14"/>
      <c r="AT17" s="9"/>
      <c r="AU17" s="9"/>
      <c r="AV17" s="19"/>
      <c r="AW17" s="19"/>
      <c r="AX17" s="9"/>
      <c r="AY17" s="19"/>
      <c r="AZ17" s="14"/>
    </row>
    <row r="18" spans="1:52">
      <c r="A18" s="42" t="s">
        <v>18</v>
      </c>
      <c r="B18" s="41"/>
      <c r="C18" s="14"/>
      <c r="D18" s="9"/>
      <c r="E18" s="19"/>
      <c r="F18" s="19"/>
      <c r="G18" s="19"/>
      <c r="H18" s="19"/>
      <c r="I18" s="19"/>
      <c r="J18" s="14"/>
      <c r="K18" s="9"/>
      <c r="L18" s="9"/>
      <c r="M18" s="9"/>
      <c r="N18" s="9"/>
      <c r="O18" s="9"/>
      <c r="P18" s="9"/>
      <c r="Q18" s="14"/>
      <c r="R18" s="9"/>
      <c r="S18" s="9"/>
      <c r="T18" s="9"/>
      <c r="U18" s="9"/>
      <c r="V18" s="9"/>
      <c r="W18" s="9"/>
      <c r="X18" s="14"/>
      <c r="Y18" s="9"/>
      <c r="Z18" s="9"/>
      <c r="AA18" s="9"/>
      <c r="AB18" s="9"/>
      <c r="AC18" s="9"/>
      <c r="AD18" s="9"/>
      <c r="AE18" s="14"/>
      <c r="AF18" s="9"/>
      <c r="AG18" s="9"/>
      <c r="AH18" s="9"/>
      <c r="AI18" s="9"/>
      <c r="AJ18" s="9"/>
      <c r="AK18" s="9"/>
      <c r="AL18" s="14"/>
      <c r="AM18" s="9"/>
      <c r="AN18" s="19"/>
      <c r="AO18" s="19"/>
      <c r="AP18" s="19"/>
      <c r="AQ18" s="19"/>
      <c r="AR18" s="19"/>
      <c r="AS18" s="14"/>
      <c r="AT18" s="9"/>
      <c r="AU18" s="9"/>
      <c r="AV18" s="19"/>
      <c r="AW18" s="19"/>
      <c r="AX18" s="9"/>
      <c r="AY18" s="19"/>
      <c r="AZ18" s="14"/>
    </row>
    <row r="19" spans="1:52">
      <c r="A19" s="42"/>
      <c r="B19" s="18" t="s">
        <v>19</v>
      </c>
      <c r="C19" s="14"/>
      <c r="D19" s="9"/>
      <c r="E19" s="19"/>
      <c r="F19" s="9"/>
      <c r="G19" s="19"/>
      <c r="H19" s="19"/>
      <c r="I19" s="19"/>
      <c r="J19" s="14"/>
      <c r="K19" s="9"/>
      <c r="L19" s="9"/>
      <c r="M19" s="9"/>
      <c r="N19" s="9"/>
      <c r="O19" s="9"/>
      <c r="P19" s="9"/>
      <c r="Q19" s="14"/>
      <c r="R19" s="9"/>
      <c r="S19" s="9"/>
      <c r="T19" s="9"/>
      <c r="U19" s="9"/>
      <c r="V19" s="9"/>
      <c r="W19" s="9"/>
      <c r="X19" s="14"/>
      <c r="Y19" s="9"/>
      <c r="Z19" s="9"/>
      <c r="AA19" s="9"/>
      <c r="AB19" s="9"/>
      <c r="AC19" s="9"/>
      <c r="AD19" s="9"/>
      <c r="AE19" s="14"/>
      <c r="AF19" s="9"/>
      <c r="AG19" s="9"/>
      <c r="AH19" s="9"/>
      <c r="AI19" s="9"/>
      <c r="AJ19" s="9"/>
      <c r="AK19" s="9"/>
      <c r="AL19" s="14"/>
      <c r="AM19" s="9"/>
      <c r="AN19" s="19"/>
      <c r="AO19" s="9"/>
      <c r="AP19" s="19"/>
      <c r="AQ19" s="19"/>
      <c r="AR19" s="19"/>
      <c r="AS19" s="14"/>
      <c r="AT19" s="9"/>
      <c r="AU19" s="9"/>
      <c r="AV19" s="19"/>
      <c r="AW19" s="19"/>
      <c r="AX19" s="9"/>
      <c r="AY19" s="19"/>
      <c r="AZ19" s="14"/>
    </row>
    <row r="20" spans="1:52">
      <c r="A20" s="41">
        <v>8</v>
      </c>
      <c r="B20" s="41" t="s">
        <v>20</v>
      </c>
      <c r="C20" s="14"/>
      <c r="D20" s="9">
        <f>+[40]Aetna!K20</f>
        <v>0</v>
      </c>
      <c r="E20" s="19">
        <f t="shared" ref="E20:E63" si="3">+D20/$D$111</f>
        <v>0</v>
      </c>
      <c r="F20" s="9">
        <f>+[40]Aetna!L20</f>
        <v>0</v>
      </c>
      <c r="G20" s="19">
        <f t="shared" ref="G20:G63" si="4">+F20/$F$111</f>
        <v>0</v>
      </c>
      <c r="H20" s="9">
        <f t="shared" ref="H20:H60" si="5">+D20+F20</f>
        <v>0</v>
      </c>
      <c r="I20" s="19">
        <f t="shared" ref="I20:I63" si="6">+H20/$H$111</f>
        <v>0</v>
      </c>
      <c r="J20" s="14"/>
      <c r="K20" s="9">
        <f>+[40]Anthem!K20</f>
        <v>1912738.1627004049</v>
      </c>
      <c r="L20" s="19">
        <f t="shared" ref="L20:L63" si="7">+K20/$K$111</f>
        <v>10.104375971750388</v>
      </c>
      <c r="M20" s="9">
        <f>+[40]Anthem!L20</f>
        <v>11553.795141890714</v>
      </c>
      <c r="N20" s="19">
        <f t="shared" ref="N20:N63" si="8">+M20/$M$111</f>
        <v>0.37422410902023429</v>
      </c>
      <c r="O20" s="9">
        <f t="shared" ref="O20:O63" si="9">+K20+M20</f>
        <v>1924291.9578422955</v>
      </c>
      <c r="P20" s="19">
        <f t="shared" ref="P20:P63" si="10">+O20/$O$111</f>
        <v>8.7399485758511322</v>
      </c>
      <c r="Q20" s="14"/>
      <c r="R20" s="9">
        <f>+[40]Magellan!K20</f>
        <v>53692.020610376145</v>
      </c>
      <c r="S20" s="19">
        <f t="shared" ref="S20:S63" si="11">+R20/$R$111</f>
        <v>0.85225429540279596</v>
      </c>
      <c r="T20" s="9">
        <f>+[40]Magellan!L20</f>
        <v>-46.297628255764607</v>
      </c>
      <c r="U20" s="19">
        <f t="shared" ref="U20:U63" si="12">+T20/$T$111</f>
        <v>-4.0715529202149858E-3</v>
      </c>
      <c r="V20" s="9">
        <f t="shared" ref="V20:V60" si="13">+R20+T20</f>
        <v>53645.72298212038</v>
      </c>
      <c r="W20" s="19">
        <f t="shared" ref="W20:W63" si="14">+V20/$V$111</f>
        <v>0.72132582568636139</v>
      </c>
      <c r="X20" s="14"/>
      <c r="Y20" s="9">
        <f>+[40]Optima!K20</f>
        <v>53646.977471498089</v>
      </c>
      <c r="Z20" s="19">
        <f t="shared" ref="Z20:Z63" si="15">+Y20/$Y$111</f>
        <v>0.4905135593403806</v>
      </c>
      <c r="AA20" s="9">
        <f>+[40]Optima!L20</f>
        <v>0</v>
      </c>
      <c r="AB20" s="19">
        <f t="shared" ref="AB20:AB63" si="16">+AA20/$AA$111</f>
        <v>0</v>
      </c>
      <c r="AC20" s="9">
        <f t="shared" ref="AC20:AC60" si="17">+Y20+AA20</f>
        <v>53646.977471498089</v>
      </c>
      <c r="AD20" s="19">
        <f t="shared" ref="AD20:AD63" si="18">+AC20/$AC$111</f>
        <v>0.41969080752198779</v>
      </c>
      <c r="AE20" s="14"/>
      <c r="AF20" s="9">
        <f>+[40]United!K20</f>
        <v>141059.50062593594</v>
      </c>
      <c r="AG20" s="19">
        <f t="shared" ref="AG20:AG63" si="19">+AF20/$AF$111</f>
        <v>1.7908451588347396</v>
      </c>
      <c r="AH20" s="9">
        <f>+[40]United!L20</f>
        <v>2138.6926689718803</v>
      </c>
      <c r="AI20" s="19">
        <f t="shared" ref="AI20:AI63" si="20">+AH20/$AH$111</f>
        <v>0.18928158854517038</v>
      </c>
      <c r="AJ20" s="9">
        <f t="shared" ref="AJ20:AJ60" si="21">+AF20+AH20</f>
        <v>143198.1932949078</v>
      </c>
      <c r="AK20" s="19">
        <f t="shared" ref="AK20:AK63" si="22">+AJ20/$AJ$111</f>
        <v>1.5899250915429552</v>
      </c>
      <c r="AL20" s="14"/>
      <c r="AM20" s="9">
        <f>+[40]VaPremier!K20</f>
        <v>179152.85807570539</v>
      </c>
      <c r="AN20" s="19">
        <f t="shared" ref="AN20:AN63" si="23">+AM20/$AM$111</f>
        <v>1.4202587428013524</v>
      </c>
      <c r="AO20" s="9">
        <f>+[40]VaPremier!L20</f>
        <v>0</v>
      </c>
      <c r="AP20" s="19">
        <f t="shared" ref="AP20:AP63" si="24">+AO20/$AO$111</f>
        <v>0</v>
      </c>
      <c r="AQ20" s="9">
        <f t="shared" ref="AQ20:AQ60" si="25">+AM20+AO20</f>
        <v>179152.85807570539</v>
      </c>
      <c r="AR20" s="19">
        <f t="shared" ref="AR20:AR63" si="26">+AQ20/$AQ$111</f>
        <v>1.2317821404800908</v>
      </c>
      <c r="AS20" s="14"/>
      <c r="AT20" s="9">
        <f t="shared" ref="AT20:AT60" si="27">+D20+K20+R20+Y20+AF20+AM20</f>
        <v>2340289.5194839207</v>
      </c>
      <c r="AU20" s="19">
        <f>+AT20/$AT$111</f>
        <v>3.5031547237100114</v>
      </c>
      <c r="AV20" s="19">
        <f>+F20+M20+T20+AA20+AH20+AO20</f>
        <v>13646.19018260683</v>
      </c>
      <c r="AW20" s="19">
        <f t="shared" ref="AW20:AW63" si="28">+AV20/$AV$111</f>
        <v>0.12852545498099205</v>
      </c>
      <c r="AX20" s="9">
        <f t="shared" ref="AX20:AX63" si="29">+AT20+AV20</f>
        <v>2353935.7096665273</v>
      </c>
      <c r="AY20" s="19">
        <f t="shared" ref="AY20:AY63" si="30">+AX20/$AX$111</f>
        <v>3.0403689223787436</v>
      </c>
      <c r="AZ20" s="14"/>
    </row>
    <row r="21" spans="1:52">
      <c r="A21" s="41">
        <v>9</v>
      </c>
      <c r="B21" s="41" t="s">
        <v>21</v>
      </c>
      <c r="C21" s="14"/>
      <c r="D21" s="9">
        <f>+[40]Aetna!K21</f>
        <v>822082.06</v>
      </c>
      <c r="E21" s="19">
        <f t="shared" si="3"/>
        <v>8.101166372675582</v>
      </c>
      <c r="F21" s="9">
        <f>+[40]Aetna!L21</f>
        <v>1021124.5800000001</v>
      </c>
      <c r="G21" s="19">
        <f t="shared" si="4"/>
        <v>68.651645824929417</v>
      </c>
      <c r="H21" s="9">
        <f t="shared" si="5"/>
        <v>1843206.6400000001</v>
      </c>
      <c r="I21" s="19">
        <f t="shared" si="6"/>
        <v>15.841777380512417</v>
      </c>
      <c r="J21" s="14"/>
      <c r="K21" s="9">
        <f>+[40]Anthem!K21</f>
        <v>1850044.0733866165</v>
      </c>
      <c r="L21" s="19">
        <f t="shared" si="7"/>
        <v>9.7731834112701481</v>
      </c>
      <c r="M21" s="9">
        <f>+[40]Anthem!L21</f>
        <v>2465041.2860879833</v>
      </c>
      <c r="N21" s="19">
        <f t="shared" si="8"/>
        <v>79.841979856448248</v>
      </c>
      <c r="O21" s="9">
        <f t="shared" si="9"/>
        <v>4315085.3594745994</v>
      </c>
      <c r="P21" s="19">
        <f t="shared" si="10"/>
        <v>19.598701739887904</v>
      </c>
      <c r="Q21" s="14"/>
      <c r="R21" s="9">
        <f>+[40]Magellan!K21</f>
        <v>742503.21138862404</v>
      </c>
      <c r="S21" s="19">
        <f t="shared" si="11"/>
        <v>11.785765260136889</v>
      </c>
      <c r="T21" s="9">
        <f>+[40]Magellan!L21</f>
        <v>1032360.7460009013</v>
      </c>
      <c r="U21" s="19">
        <f t="shared" si="12"/>
        <v>90.788914431527687</v>
      </c>
      <c r="V21" s="9">
        <f t="shared" si="13"/>
        <v>1774863.9573895254</v>
      </c>
      <c r="W21" s="19">
        <f t="shared" si="14"/>
        <v>23.865000569973851</v>
      </c>
      <c r="X21" s="14"/>
      <c r="Y21" s="9">
        <f>+[40]Optima!K21</f>
        <v>1724011.348479466</v>
      </c>
      <c r="Z21" s="19">
        <f t="shared" si="15"/>
        <v>15.763254198899743</v>
      </c>
      <c r="AA21" s="9">
        <f>+[40]Optima!L21</f>
        <v>1148194.382817219</v>
      </c>
      <c r="AB21" s="19">
        <f t="shared" si="16"/>
        <v>62.212526160447496</v>
      </c>
      <c r="AC21" s="9">
        <f t="shared" si="17"/>
        <v>2872205.7312966851</v>
      </c>
      <c r="AD21" s="19">
        <f t="shared" si="18"/>
        <v>22.469827743373244</v>
      </c>
      <c r="AE21" s="14"/>
      <c r="AF21" s="9">
        <f>+[40]United!K21</f>
        <v>1342194.3545375573</v>
      </c>
      <c r="AG21" s="19">
        <f t="shared" si="19"/>
        <v>17.040059346395793</v>
      </c>
      <c r="AH21" s="9">
        <f>+[40]United!L21</f>
        <v>3176006.5250310428</v>
      </c>
      <c r="AI21" s="19">
        <f t="shared" si="20"/>
        <v>281.08739933012151</v>
      </c>
      <c r="AJ21" s="9">
        <f t="shared" si="21"/>
        <v>4518200.8795686001</v>
      </c>
      <c r="AK21" s="19">
        <f t="shared" si="22"/>
        <v>50.165444002937846</v>
      </c>
      <c r="AL21" s="14"/>
      <c r="AM21" s="9">
        <f>+[40]VaPremier!K21</f>
        <v>1653926.6621470626</v>
      </c>
      <c r="AN21" s="19">
        <f t="shared" si="23"/>
        <v>13.111729430930962</v>
      </c>
      <c r="AO21" s="9">
        <f>+[40]VaPremier!L21</f>
        <v>1443397.4716085659</v>
      </c>
      <c r="AP21" s="19">
        <f t="shared" si="24"/>
        <v>74.783558966300504</v>
      </c>
      <c r="AQ21" s="9">
        <f t="shared" si="25"/>
        <v>3097324.1337556285</v>
      </c>
      <c r="AR21" s="19">
        <f t="shared" si="26"/>
        <v>21.295940194411713</v>
      </c>
      <c r="AS21" s="14"/>
      <c r="AT21" s="9">
        <f t="shared" si="27"/>
        <v>8134761.709939328</v>
      </c>
      <c r="AU21" s="19">
        <f t="shared" ref="AU21:AU62" si="31">+AT21/$AT$111</f>
        <v>12.17683909327317</v>
      </c>
      <c r="AV21" s="19">
        <f t="shared" ref="AV21:AV60" si="32">+F21+M21+T21+AA21+AH21+AO21</f>
        <v>10286124.991545713</v>
      </c>
      <c r="AW21" s="19">
        <f t="shared" si="28"/>
        <v>96.878973313357307</v>
      </c>
      <c r="AX21" s="9">
        <f t="shared" si="29"/>
        <v>18420886.701485042</v>
      </c>
      <c r="AY21" s="19">
        <f t="shared" si="30"/>
        <v>23.792617283413058</v>
      </c>
      <c r="AZ21" s="14"/>
    </row>
    <row r="22" spans="1:52">
      <c r="A22" s="41">
        <v>10</v>
      </c>
      <c r="B22" s="41" t="s">
        <v>22</v>
      </c>
      <c r="C22" s="14"/>
      <c r="D22" s="9">
        <f>+[40]Aetna!K22</f>
        <v>19.62</v>
      </c>
      <c r="E22" s="19">
        <f t="shared" si="3"/>
        <v>1.933443046207515E-4</v>
      </c>
      <c r="F22" s="9">
        <f>+[40]Aetna!L22</f>
        <v>0</v>
      </c>
      <c r="G22" s="19">
        <f t="shared" si="4"/>
        <v>0</v>
      </c>
      <c r="H22" s="9">
        <f t="shared" si="5"/>
        <v>19.62</v>
      </c>
      <c r="I22" s="19">
        <f t="shared" si="6"/>
        <v>1.686276869128757E-4</v>
      </c>
      <c r="J22" s="14"/>
      <c r="K22" s="9">
        <f>+[40]Anthem!K22</f>
        <v>12162.654751499591</v>
      </c>
      <c r="L22" s="19">
        <f t="shared" si="7"/>
        <v>6.4251364258996871E-2</v>
      </c>
      <c r="M22" s="9">
        <f>+[40]Anthem!L22</f>
        <v>62.03519570600605</v>
      </c>
      <c r="N22" s="19">
        <f t="shared" si="8"/>
        <v>2.0093021865001635E-3</v>
      </c>
      <c r="O22" s="9">
        <f t="shared" si="9"/>
        <v>12224.689947205597</v>
      </c>
      <c r="P22" s="19">
        <f t="shared" si="10"/>
        <v>5.5523363312344885E-2</v>
      </c>
      <c r="Q22" s="14"/>
      <c r="R22" s="9">
        <f>+[40]Magellan!K22</f>
        <v>813.37114954773142</v>
      </c>
      <c r="S22" s="19">
        <f t="shared" si="11"/>
        <v>1.2910653167424308E-2</v>
      </c>
      <c r="T22" s="9">
        <f>+[40]Magellan!L22</f>
        <v>171.43267218247817</v>
      </c>
      <c r="U22" s="19">
        <f t="shared" si="12"/>
        <v>1.5076305705960616E-2</v>
      </c>
      <c r="V22" s="9">
        <f t="shared" si="13"/>
        <v>984.80382173020962</v>
      </c>
      <c r="W22" s="19">
        <f t="shared" si="14"/>
        <v>1.3241771950494273E-2</v>
      </c>
      <c r="X22" s="14"/>
      <c r="Y22" s="9">
        <f>+[40]Optima!K22</f>
        <v>43980.915648894086</v>
      </c>
      <c r="Z22" s="19">
        <f t="shared" si="15"/>
        <v>0.40213328867315312</v>
      </c>
      <c r="AA22" s="9">
        <f>+[40]Optima!L22</f>
        <v>1862.5024907349052</v>
      </c>
      <c r="AB22" s="19">
        <f t="shared" si="16"/>
        <v>0.10091582632937285</v>
      </c>
      <c r="AC22" s="9">
        <f t="shared" si="17"/>
        <v>45843.418139628993</v>
      </c>
      <c r="AD22" s="19">
        <f t="shared" si="18"/>
        <v>0.35864203512324655</v>
      </c>
      <c r="AE22" s="14"/>
      <c r="AF22" s="9">
        <f>+[40]United!K22</f>
        <v>534.30941968212733</v>
      </c>
      <c r="AG22" s="19">
        <f t="shared" si="19"/>
        <v>6.7834171630521325E-3</v>
      </c>
      <c r="AH22" s="9">
        <f>+[40]United!L22</f>
        <v>-4.2281214979589379</v>
      </c>
      <c r="AI22" s="19">
        <f t="shared" si="20"/>
        <v>-3.7420315939100255E-4</v>
      </c>
      <c r="AJ22" s="9">
        <f t="shared" si="21"/>
        <v>530.08129818416842</v>
      </c>
      <c r="AK22" s="19">
        <f t="shared" si="22"/>
        <v>5.8854761861764533E-3</v>
      </c>
      <c r="AL22" s="14"/>
      <c r="AM22" s="9">
        <f>+[40]VaPremier!K22</f>
        <v>122.93320795458909</v>
      </c>
      <c r="AN22" s="19">
        <f t="shared" si="23"/>
        <v>9.7456979058822347E-4</v>
      </c>
      <c r="AO22" s="9">
        <f>+[40]VaPremier!L22</f>
        <v>29.957960665771015</v>
      </c>
      <c r="AP22" s="19">
        <f t="shared" si="24"/>
        <v>1.5521455191840328E-3</v>
      </c>
      <c r="AQ22" s="9">
        <f t="shared" si="25"/>
        <v>152.89116862036011</v>
      </c>
      <c r="AR22" s="19">
        <f t="shared" si="26"/>
        <v>1.0512174517701908E-3</v>
      </c>
      <c r="AS22" s="14"/>
      <c r="AT22" s="9">
        <f t="shared" si="27"/>
        <v>57633.804177578124</v>
      </c>
      <c r="AU22" s="19">
        <f t="shared" si="31"/>
        <v>8.6271434226045468E-2</v>
      </c>
      <c r="AV22" s="19">
        <f t="shared" si="32"/>
        <v>2121.7001977912018</v>
      </c>
      <c r="AW22" s="19">
        <f t="shared" si="28"/>
        <v>1.9983048719483889E-2</v>
      </c>
      <c r="AX22" s="9">
        <f t="shared" si="29"/>
        <v>59755.504375369324</v>
      </c>
      <c r="AY22" s="19">
        <f t="shared" si="30"/>
        <v>7.7180858295266538E-2</v>
      </c>
      <c r="AZ22" s="14"/>
    </row>
    <row r="23" spans="1:52">
      <c r="A23" s="41">
        <v>11</v>
      </c>
      <c r="B23" s="41" t="s">
        <v>23</v>
      </c>
      <c r="C23" s="14"/>
      <c r="D23" s="9">
        <f>+[40]Aetna!K23</f>
        <v>204.69</v>
      </c>
      <c r="E23" s="19">
        <f t="shared" si="3"/>
        <v>2.0171073248125191E-3</v>
      </c>
      <c r="F23" s="9">
        <f>+[40]Aetna!L23</f>
        <v>14.77</v>
      </c>
      <c r="G23" s="19">
        <f t="shared" si="4"/>
        <v>9.9300793330644077E-4</v>
      </c>
      <c r="H23" s="9">
        <f t="shared" si="5"/>
        <v>219.46</v>
      </c>
      <c r="I23" s="19">
        <f t="shared" si="6"/>
        <v>1.8861892033588024E-3</v>
      </c>
      <c r="J23" s="14"/>
      <c r="K23" s="9">
        <f>+[40]Anthem!K23</f>
        <v>17629294.040644623</v>
      </c>
      <c r="L23" s="19">
        <f t="shared" si="7"/>
        <v>93.129848390604351</v>
      </c>
      <c r="M23" s="9">
        <f>+[40]Anthem!L23</f>
        <v>2167457.1394432713</v>
      </c>
      <c r="N23" s="19">
        <f t="shared" si="8"/>
        <v>70.203314745198909</v>
      </c>
      <c r="O23" s="9">
        <f t="shared" si="9"/>
        <v>19796751.180087894</v>
      </c>
      <c r="P23" s="19">
        <f t="shared" si="10"/>
        <v>89.914935505368049</v>
      </c>
      <c r="Q23" s="14"/>
      <c r="R23" s="9">
        <f>+[40]Magellan!K23</f>
        <v>8129483.5781116374</v>
      </c>
      <c r="S23" s="19">
        <f t="shared" si="11"/>
        <v>129.03942187478791</v>
      </c>
      <c r="T23" s="9">
        <f>+[40]Magellan!L23</f>
        <v>2393367.4945269786</v>
      </c>
      <c r="U23" s="19">
        <f t="shared" si="12"/>
        <v>210.47994851173851</v>
      </c>
      <c r="V23" s="9">
        <f t="shared" si="13"/>
        <v>10522851.072638616</v>
      </c>
      <c r="W23" s="19">
        <f t="shared" si="14"/>
        <v>141.49132151831515</v>
      </c>
      <c r="X23" s="14"/>
      <c r="Y23" s="9">
        <f>+[40]Optima!K23</f>
        <v>20690712.245055333</v>
      </c>
      <c r="Z23" s="19">
        <f t="shared" si="15"/>
        <v>189.18260425765374</v>
      </c>
      <c r="AA23" s="9">
        <f>+[40]Optima!L23</f>
        <v>2839071.0578635959</v>
      </c>
      <c r="AB23" s="19">
        <f t="shared" si="16"/>
        <v>153.82916438359319</v>
      </c>
      <c r="AC23" s="9">
        <f t="shared" si="17"/>
        <v>23529783.30291893</v>
      </c>
      <c r="AD23" s="19">
        <f t="shared" si="18"/>
        <v>184.07810133322064</v>
      </c>
      <c r="AE23" s="14"/>
      <c r="AF23" s="9">
        <f>+[40]United!K23</f>
        <v>5472102.6107590701</v>
      </c>
      <c r="AG23" s="19">
        <f t="shared" si="19"/>
        <v>69.472020144972774</v>
      </c>
      <c r="AH23" s="9">
        <f>+[40]United!L23</f>
        <v>3326638.6474305652</v>
      </c>
      <c r="AI23" s="19">
        <f t="shared" si="20"/>
        <v>294.41885542353884</v>
      </c>
      <c r="AJ23" s="9">
        <f t="shared" si="21"/>
        <v>8798741.2581896354</v>
      </c>
      <c r="AK23" s="19">
        <f t="shared" si="22"/>
        <v>97.692150847041447</v>
      </c>
      <c r="AL23" s="14"/>
      <c r="AM23" s="9">
        <f>+[40]VaPremier!K23</f>
        <v>22403736.544137031</v>
      </c>
      <c r="AN23" s="19">
        <f t="shared" si="23"/>
        <v>177.6086803191431</v>
      </c>
      <c r="AO23" s="9">
        <f>+[40]VaPremier!L23</f>
        <v>2895827.4994353233</v>
      </c>
      <c r="AP23" s="19">
        <f t="shared" si="24"/>
        <v>150.03510177894012</v>
      </c>
      <c r="AQ23" s="9">
        <f t="shared" si="25"/>
        <v>25299564.043572355</v>
      </c>
      <c r="AR23" s="19">
        <f t="shared" si="26"/>
        <v>173.94950594444765</v>
      </c>
      <c r="AS23" s="14"/>
      <c r="AT23" s="9">
        <f t="shared" si="27"/>
        <v>74325533.70870769</v>
      </c>
      <c r="AU23" s="19">
        <f t="shared" si="31"/>
        <v>111.25710829203069</v>
      </c>
      <c r="AV23" s="19">
        <f t="shared" si="32"/>
        <v>13622376.608699735</v>
      </c>
      <c r="AW23" s="19">
        <f t="shared" si="28"/>
        <v>128.30116890699068</v>
      </c>
      <c r="AX23" s="9">
        <f t="shared" si="29"/>
        <v>87947910.317407429</v>
      </c>
      <c r="AY23" s="19">
        <f t="shared" si="30"/>
        <v>113.5944759320037</v>
      </c>
      <c r="AZ23" s="14"/>
    </row>
    <row r="24" spans="1:52">
      <c r="A24" s="41">
        <v>12</v>
      </c>
      <c r="B24" s="41" t="s">
        <v>24</v>
      </c>
      <c r="C24" s="14"/>
      <c r="D24" s="9">
        <f>+[40]Aetna!K24</f>
        <v>10874877.510000849</v>
      </c>
      <c r="E24" s="19">
        <f t="shared" si="3"/>
        <v>107.16593425111945</v>
      </c>
      <c r="F24" s="9">
        <f>+[40]Aetna!L24</f>
        <v>264.3</v>
      </c>
      <c r="G24" s="19">
        <f t="shared" si="4"/>
        <v>1.7769261799112545E-2</v>
      </c>
      <c r="H24" s="9">
        <f t="shared" si="5"/>
        <v>10875141.81000085</v>
      </c>
      <c r="I24" s="19">
        <f t="shared" si="6"/>
        <v>93.468400013758796</v>
      </c>
      <c r="J24" s="14"/>
      <c r="K24" s="9">
        <f>+[40]Anthem!K24</f>
        <v>19754916.81305724</v>
      </c>
      <c r="L24" s="19">
        <f t="shared" si="7"/>
        <v>104.35882477922239</v>
      </c>
      <c r="M24" s="9">
        <f>+[40]Anthem!L24</f>
        <v>582306.75175163138</v>
      </c>
      <c r="N24" s="19">
        <f t="shared" si="8"/>
        <v>18.860748583002895</v>
      </c>
      <c r="O24" s="9">
        <f t="shared" si="9"/>
        <v>20337223.564808872</v>
      </c>
      <c r="P24" s="19">
        <f t="shared" si="10"/>
        <v>92.369708976658572</v>
      </c>
      <c r="Q24" s="14"/>
      <c r="R24" s="9">
        <f>+[40]Magellan!K24</f>
        <v>6022103.6158182286</v>
      </c>
      <c r="S24" s="19">
        <f t="shared" si="11"/>
        <v>95.588946282829028</v>
      </c>
      <c r="T24" s="9">
        <f>+[40]Magellan!L24</f>
        <v>171341.76016423939</v>
      </c>
      <c r="U24" s="19">
        <f t="shared" si="12"/>
        <v>15.068310629165367</v>
      </c>
      <c r="V24" s="9">
        <f t="shared" si="13"/>
        <v>6193445.375982468</v>
      </c>
      <c r="W24" s="19">
        <f t="shared" si="14"/>
        <v>83.277693939606408</v>
      </c>
      <c r="X24" s="14"/>
      <c r="Y24" s="9">
        <f>+[40]Optima!K24</f>
        <v>16365972.491826676</v>
      </c>
      <c r="Z24" s="19">
        <f t="shared" si="15"/>
        <v>149.63995731721673</v>
      </c>
      <c r="AA24" s="9">
        <f>+[40]Optima!L24</f>
        <v>582612.13073603855</v>
      </c>
      <c r="AB24" s="19">
        <f t="shared" si="16"/>
        <v>31.567627369746347</v>
      </c>
      <c r="AC24" s="9">
        <f t="shared" si="17"/>
        <v>16948584.622562714</v>
      </c>
      <c r="AD24" s="19">
        <f t="shared" si="18"/>
        <v>132.59209561950098</v>
      </c>
      <c r="AE24" s="14"/>
      <c r="AF24" s="9">
        <f>+[40]United!K24</f>
        <v>7170545.233966874</v>
      </c>
      <c r="AG24" s="19">
        <f t="shared" si="19"/>
        <v>91.034890677147459</v>
      </c>
      <c r="AH24" s="9">
        <f>+[40]United!L24</f>
        <v>173800.21835811343</v>
      </c>
      <c r="AI24" s="19">
        <f t="shared" si="20"/>
        <v>15.381911528286878</v>
      </c>
      <c r="AJ24" s="9">
        <f t="shared" si="21"/>
        <v>7344345.4523249874</v>
      </c>
      <c r="AK24" s="19">
        <f t="shared" si="22"/>
        <v>81.544039396942097</v>
      </c>
      <c r="AL24" s="14"/>
      <c r="AM24" s="9">
        <f>+[40]VaPremier!K24</f>
        <v>25988271.789266918</v>
      </c>
      <c r="AN24" s="19">
        <f t="shared" si="23"/>
        <v>206.02557288484249</v>
      </c>
      <c r="AO24" s="9">
        <f>+[40]VaPremier!L24</f>
        <v>1629.5246648189298</v>
      </c>
      <c r="AP24" s="19">
        <f t="shared" si="24"/>
        <v>8.4426955329720207E-2</v>
      </c>
      <c r="AQ24" s="9">
        <f t="shared" si="25"/>
        <v>25989901.313931737</v>
      </c>
      <c r="AR24" s="19">
        <f t="shared" si="26"/>
        <v>178.69598406190605</v>
      </c>
      <c r="AS24" s="14"/>
      <c r="AT24" s="9">
        <f t="shared" si="27"/>
        <v>86176687.453936785</v>
      </c>
      <c r="AU24" s="19">
        <f t="shared" si="31"/>
        <v>128.99697546588706</v>
      </c>
      <c r="AV24" s="19">
        <f t="shared" si="32"/>
        <v>1511954.6856748417</v>
      </c>
      <c r="AW24" s="19">
        <f t="shared" si="28"/>
        <v>14.240213663054785</v>
      </c>
      <c r="AX24" s="9">
        <f t="shared" si="29"/>
        <v>87688642.139611632</v>
      </c>
      <c r="AY24" s="19">
        <f t="shared" si="30"/>
        <v>113.25960233834732</v>
      </c>
      <c r="AZ24" s="14"/>
    </row>
    <row r="25" spans="1:52">
      <c r="A25" s="41">
        <v>13</v>
      </c>
      <c r="B25" s="41" t="s">
        <v>25</v>
      </c>
      <c r="C25" s="14"/>
      <c r="D25" s="9">
        <f>+[40]Aetna!K25</f>
        <v>2455060.2200000915</v>
      </c>
      <c r="E25" s="19">
        <f t="shared" si="3"/>
        <v>24.193267637002389</v>
      </c>
      <c r="F25" s="9">
        <f>+[40]Aetna!L25</f>
        <v>0</v>
      </c>
      <c r="G25" s="19">
        <f t="shared" si="4"/>
        <v>0</v>
      </c>
      <c r="H25" s="9">
        <f t="shared" si="5"/>
        <v>2455060.2200000915</v>
      </c>
      <c r="I25" s="19">
        <f t="shared" si="6"/>
        <v>21.100465144262547</v>
      </c>
      <c r="J25" s="14"/>
      <c r="K25" s="9">
        <f>+[40]Anthem!K25</f>
        <v>7904124.8513996387</v>
      </c>
      <c r="L25" s="19">
        <f t="shared" si="7"/>
        <v>41.754930593031297</v>
      </c>
      <c r="M25" s="9">
        <f>+[40]Anthem!L25</f>
        <v>183517.26976723867</v>
      </c>
      <c r="N25" s="19">
        <f t="shared" si="8"/>
        <v>5.9440717032855694</v>
      </c>
      <c r="O25" s="9">
        <f t="shared" si="9"/>
        <v>8087642.1211668774</v>
      </c>
      <c r="P25" s="19">
        <f t="shared" si="10"/>
        <v>36.733290886974174</v>
      </c>
      <c r="Q25" s="14"/>
      <c r="R25" s="9">
        <f>+[40]Magellan!K25</f>
        <v>1282321.9088722395</v>
      </c>
      <c r="S25" s="19">
        <f t="shared" si="11"/>
        <v>20.354316013845072</v>
      </c>
      <c r="T25" s="9">
        <f>+[40]Magellan!L25</f>
        <v>38132.471305158666</v>
      </c>
      <c r="U25" s="19">
        <f t="shared" si="12"/>
        <v>3.3534844169517779</v>
      </c>
      <c r="V25" s="9">
        <f t="shared" si="13"/>
        <v>1320454.3801773982</v>
      </c>
      <c r="W25" s="19">
        <f t="shared" si="14"/>
        <v>17.754963361759263</v>
      </c>
      <c r="X25" s="14"/>
      <c r="Y25" s="9">
        <f>+[40]Optima!K25</f>
        <v>3696578.3090767316</v>
      </c>
      <c r="Z25" s="19">
        <f t="shared" si="15"/>
        <v>33.799141521607872</v>
      </c>
      <c r="AA25" s="9">
        <f>+[40]Optima!L25</f>
        <v>140063.52657710799</v>
      </c>
      <c r="AB25" s="19">
        <f t="shared" si="16"/>
        <v>7.5890510715814905</v>
      </c>
      <c r="AC25" s="9">
        <f t="shared" si="17"/>
        <v>3836641.8356538396</v>
      </c>
      <c r="AD25" s="19">
        <f t="shared" si="18"/>
        <v>30.01480020069501</v>
      </c>
      <c r="AE25" s="14"/>
      <c r="AF25" s="9">
        <f>+[40]United!K25</f>
        <v>1160675.3798587136</v>
      </c>
      <c r="AG25" s="19">
        <f t="shared" si="19"/>
        <v>14.735553973855975</v>
      </c>
      <c r="AH25" s="9">
        <f>+[40]United!L25</f>
        <v>48711.357535936877</v>
      </c>
      <c r="AI25" s="19">
        <f t="shared" si="20"/>
        <v>4.3111211200935369</v>
      </c>
      <c r="AJ25" s="9">
        <f t="shared" si="21"/>
        <v>1209386.7373946505</v>
      </c>
      <c r="AK25" s="19">
        <f t="shared" si="22"/>
        <v>13.427783374354922</v>
      </c>
      <c r="AL25" s="14"/>
      <c r="AM25" s="9">
        <f>+[40]VaPremier!K25</f>
        <v>0</v>
      </c>
      <c r="AN25" s="19">
        <f t="shared" si="23"/>
        <v>0</v>
      </c>
      <c r="AO25" s="9">
        <f>+[40]VaPremier!L25</f>
        <v>0</v>
      </c>
      <c r="AP25" s="19">
        <f t="shared" si="24"/>
        <v>0</v>
      </c>
      <c r="AQ25" s="9">
        <f t="shared" si="25"/>
        <v>0</v>
      </c>
      <c r="AR25" s="19">
        <f t="shared" si="26"/>
        <v>0</v>
      </c>
      <c r="AS25" s="14"/>
      <c r="AT25" s="9">
        <f t="shared" si="27"/>
        <v>16498760.669207415</v>
      </c>
      <c r="AU25" s="19">
        <f t="shared" si="31"/>
        <v>24.696821009752856</v>
      </c>
      <c r="AV25" s="19">
        <f t="shared" si="32"/>
        <v>410424.62518544216</v>
      </c>
      <c r="AW25" s="19">
        <f t="shared" si="28"/>
        <v>3.8655486243036701</v>
      </c>
      <c r="AX25" s="9">
        <f t="shared" si="29"/>
        <v>16909185.294392858</v>
      </c>
      <c r="AY25" s="19">
        <f t="shared" si="30"/>
        <v>21.840087331483993</v>
      </c>
      <c r="AZ25" s="14"/>
    </row>
    <row r="26" spans="1:52">
      <c r="A26" s="41">
        <v>14</v>
      </c>
      <c r="B26" s="41" t="s">
        <v>26</v>
      </c>
      <c r="C26" s="14"/>
      <c r="D26" s="9">
        <f>+[40]Aetna!K26</f>
        <v>295845.25</v>
      </c>
      <c r="E26" s="19">
        <f t="shared" si="3"/>
        <v>2.9153921578288675</v>
      </c>
      <c r="F26" s="9">
        <f>+[40]Aetna!L26</f>
        <v>3933.2799999999997</v>
      </c>
      <c r="G26" s="19">
        <f t="shared" si="4"/>
        <v>0.26443996235041012</v>
      </c>
      <c r="H26" s="9">
        <f t="shared" si="5"/>
        <v>299778.53000000003</v>
      </c>
      <c r="I26" s="19">
        <f t="shared" si="6"/>
        <v>2.5765015341509745</v>
      </c>
      <c r="J26" s="14"/>
      <c r="K26" s="9">
        <f>+[40]Anthem!K26</f>
        <v>6978595.2651448315</v>
      </c>
      <c r="L26" s="19">
        <f t="shared" si="7"/>
        <v>36.865657667512764</v>
      </c>
      <c r="M26" s="9">
        <f>+[40]Anthem!L26</f>
        <v>1020122.8599569211</v>
      </c>
      <c r="N26" s="19">
        <f t="shared" si="8"/>
        <v>33.041486686432634</v>
      </c>
      <c r="O26" s="9">
        <f t="shared" si="9"/>
        <v>7998718.1251017526</v>
      </c>
      <c r="P26" s="19">
        <f t="shared" si="10"/>
        <v>36.329406668885021</v>
      </c>
      <c r="Q26" s="14"/>
      <c r="R26" s="9">
        <f>+[40]Magellan!K26</f>
        <v>998756.13503249502</v>
      </c>
      <c r="S26" s="19">
        <f t="shared" si="11"/>
        <v>15.853271984642777</v>
      </c>
      <c r="T26" s="9">
        <f>+[40]Magellan!L26</f>
        <v>285569.08004509949</v>
      </c>
      <c r="U26" s="19">
        <f t="shared" si="12"/>
        <v>25.113805298135564</v>
      </c>
      <c r="V26" s="9">
        <f t="shared" si="13"/>
        <v>1284325.2150775944</v>
      </c>
      <c r="W26" s="19">
        <f t="shared" si="14"/>
        <v>17.269166947837117</v>
      </c>
      <c r="X26" s="14"/>
      <c r="Y26" s="9">
        <f>+[40]Optima!K26</f>
        <v>6165924.9134470383</v>
      </c>
      <c r="Z26" s="19">
        <f t="shared" si="15"/>
        <v>56.377263332818607</v>
      </c>
      <c r="AA26" s="9">
        <f>+[40]Optima!L26</f>
        <v>681336.0472615402</v>
      </c>
      <c r="AB26" s="19">
        <f t="shared" si="16"/>
        <v>36.916777593278077</v>
      </c>
      <c r="AC26" s="9">
        <f t="shared" si="17"/>
        <v>6847260.9607085781</v>
      </c>
      <c r="AD26" s="19">
        <f t="shared" si="18"/>
        <v>53.567463021385315</v>
      </c>
      <c r="AE26" s="14"/>
      <c r="AF26" s="9">
        <f>+[40]United!K26</f>
        <v>1287987.9327842914</v>
      </c>
      <c r="AG26" s="19">
        <f t="shared" si="19"/>
        <v>16.351872393061708</v>
      </c>
      <c r="AH26" s="9">
        <f>+[40]United!L26</f>
        <v>181130.5048510349</v>
      </c>
      <c r="AI26" s="19">
        <f t="shared" si="20"/>
        <v>16.030666859990699</v>
      </c>
      <c r="AJ26" s="9">
        <f t="shared" si="21"/>
        <v>1469118.4376353263</v>
      </c>
      <c r="AK26" s="19">
        <f t="shared" si="22"/>
        <v>16.311576373274335</v>
      </c>
      <c r="AL26" s="14"/>
      <c r="AM26" s="9">
        <f>+[40]VaPremier!K26</f>
        <v>3866234.0493936259</v>
      </c>
      <c r="AN26" s="19">
        <f t="shared" si="23"/>
        <v>30.650098297885904</v>
      </c>
      <c r="AO26" s="9">
        <f>+[40]VaPremier!L26</f>
        <v>227096.36121774002</v>
      </c>
      <c r="AP26" s="19">
        <f t="shared" si="24"/>
        <v>11.766041200856952</v>
      </c>
      <c r="AQ26" s="9">
        <f t="shared" si="25"/>
        <v>4093330.4106113659</v>
      </c>
      <c r="AR26" s="19">
        <f t="shared" si="26"/>
        <v>28.144073999335582</v>
      </c>
      <c r="AS26" s="14"/>
      <c r="AT26" s="9">
        <f t="shared" si="27"/>
        <v>19593343.54580228</v>
      </c>
      <c r="AU26" s="19">
        <f t="shared" si="31"/>
        <v>29.32906951225695</v>
      </c>
      <c r="AV26" s="19">
        <f t="shared" si="32"/>
        <v>2399188.1333323359</v>
      </c>
      <c r="AW26" s="19">
        <f t="shared" si="28"/>
        <v>22.596544698208955</v>
      </c>
      <c r="AX26" s="9">
        <f t="shared" si="29"/>
        <v>21992531.679134615</v>
      </c>
      <c r="AY26" s="19">
        <f t="shared" si="30"/>
        <v>28.405792718588494</v>
      </c>
      <c r="AZ26" s="14"/>
    </row>
    <row r="27" spans="1:52">
      <c r="A27" s="41">
        <v>15</v>
      </c>
      <c r="B27" s="41" t="s">
        <v>27</v>
      </c>
      <c r="C27" s="14"/>
      <c r="D27" s="9">
        <f>+[40]Aetna!K27</f>
        <v>0</v>
      </c>
      <c r="E27" s="19">
        <f t="shared" si="3"/>
        <v>0</v>
      </c>
      <c r="F27" s="9">
        <f>+[40]Aetna!L27</f>
        <v>0</v>
      </c>
      <c r="G27" s="19">
        <f t="shared" si="4"/>
        <v>0</v>
      </c>
      <c r="H27" s="9">
        <f t="shared" si="5"/>
        <v>0</v>
      </c>
      <c r="I27" s="19">
        <f t="shared" si="6"/>
        <v>0</v>
      </c>
      <c r="J27" s="14"/>
      <c r="K27" s="9">
        <f>+[40]Anthem!K27</f>
        <v>445454.21450414829</v>
      </c>
      <c r="L27" s="19">
        <f t="shared" si="7"/>
        <v>2.3531902846524964</v>
      </c>
      <c r="M27" s="9">
        <f>+[40]Anthem!L27</f>
        <v>0</v>
      </c>
      <c r="N27" s="19">
        <f t="shared" si="8"/>
        <v>0</v>
      </c>
      <c r="O27" s="9">
        <f t="shared" si="9"/>
        <v>445454.21450414829</v>
      </c>
      <c r="P27" s="19">
        <f t="shared" si="10"/>
        <v>2.0232101016666437</v>
      </c>
      <c r="Q27" s="14"/>
      <c r="R27" s="9">
        <f>+[40]Magellan!K27</f>
        <v>39794.256975074255</v>
      </c>
      <c r="S27" s="19">
        <f t="shared" si="11"/>
        <v>0.63165487262022624</v>
      </c>
      <c r="T27" s="9">
        <f>+[40]Magellan!L27</f>
        <v>0</v>
      </c>
      <c r="U27" s="19">
        <f t="shared" si="12"/>
        <v>0</v>
      </c>
      <c r="V27" s="9">
        <f t="shared" si="13"/>
        <v>39794.256975074255</v>
      </c>
      <c r="W27" s="19">
        <f t="shared" si="14"/>
        <v>0.53507761056156644</v>
      </c>
      <c r="X27" s="14"/>
      <c r="Y27" s="9">
        <f>+[40]Optima!K27</f>
        <v>251400.40337522619</v>
      </c>
      <c r="Z27" s="19">
        <f t="shared" si="15"/>
        <v>2.2986440707625211</v>
      </c>
      <c r="AA27" s="9">
        <f>+[40]Optima!L27</f>
        <v>0</v>
      </c>
      <c r="AB27" s="19">
        <f t="shared" si="16"/>
        <v>0</v>
      </c>
      <c r="AC27" s="9">
        <f t="shared" si="17"/>
        <v>251400.40337522619</v>
      </c>
      <c r="AD27" s="19">
        <f t="shared" si="18"/>
        <v>1.9667545736375998</v>
      </c>
      <c r="AE27" s="14"/>
      <c r="AF27" s="9">
        <f>+[40]United!K27</f>
        <v>-80656.975375379698</v>
      </c>
      <c r="AG27" s="19">
        <f t="shared" si="19"/>
        <v>-1.0239945075397019</v>
      </c>
      <c r="AH27" s="9">
        <f>+[40]United!L27</f>
        <v>-15456.689319983232</v>
      </c>
      <c r="AI27" s="19">
        <f t="shared" si="20"/>
        <v>-1.3679696716508747</v>
      </c>
      <c r="AJ27" s="9">
        <f t="shared" si="21"/>
        <v>-96113.664695362924</v>
      </c>
      <c r="AK27" s="19">
        <f t="shared" si="22"/>
        <v>-1.0671470332352155</v>
      </c>
      <c r="AL27" s="14"/>
      <c r="AM27" s="9">
        <f>+[40]VaPremier!K27</f>
        <v>155280.22183846682</v>
      </c>
      <c r="AN27" s="19">
        <f t="shared" si="23"/>
        <v>1.2310051596108071</v>
      </c>
      <c r="AO27" s="9">
        <f>+[40]VaPremier!L27</f>
        <v>0</v>
      </c>
      <c r="AP27" s="19">
        <f t="shared" si="24"/>
        <v>0</v>
      </c>
      <c r="AQ27" s="9">
        <f t="shared" si="25"/>
        <v>155280.22183846682</v>
      </c>
      <c r="AR27" s="19">
        <f t="shared" si="26"/>
        <v>1.0676436094007702</v>
      </c>
      <c r="AS27" s="14"/>
      <c r="AT27" s="9">
        <f t="shared" si="27"/>
        <v>811272.12131753587</v>
      </c>
      <c r="AU27" s="19">
        <f t="shared" si="31"/>
        <v>1.2143846905892592</v>
      </c>
      <c r="AV27" s="19">
        <f t="shared" si="32"/>
        <v>-15456.689319983232</v>
      </c>
      <c r="AW27" s="19">
        <f t="shared" si="28"/>
        <v>-0.14557748358825742</v>
      </c>
      <c r="AX27" s="9">
        <f t="shared" si="29"/>
        <v>795815.43199755263</v>
      </c>
      <c r="AY27" s="19">
        <f t="shared" si="30"/>
        <v>1.0278838531820158</v>
      </c>
      <c r="AZ27" s="14"/>
    </row>
    <row r="28" spans="1:52">
      <c r="A28" s="41">
        <v>16</v>
      </c>
      <c r="B28" s="41" t="s">
        <v>28</v>
      </c>
      <c r="C28" s="14"/>
      <c r="D28" s="9">
        <f>+[40]Aetna!K28</f>
        <v>59738.850000000006</v>
      </c>
      <c r="E28" s="19">
        <f t="shared" si="3"/>
        <v>0.58869349704859231</v>
      </c>
      <c r="F28" s="9">
        <f>+[40]Aetna!L28</f>
        <v>12341.57</v>
      </c>
      <c r="G28" s="19">
        <f t="shared" si="4"/>
        <v>0.82974115906951729</v>
      </c>
      <c r="H28" s="9">
        <f t="shared" si="5"/>
        <v>72080.420000000013</v>
      </c>
      <c r="I28" s="19">
        <f t="shared" si="6"/>
        <v>0.61950838411358744</v>
      </c>
      <c r="J28" s="14"/>
      <c r="K28" s="9">
        <f>+[40]Anthem!K28</f>
        <v>266052.73033519916</v>
      </c>
      <c r="L28" s="19">
        <f t="shared" si="7"/>
        <v>1.4054703712411074</v>
      </c>
      <c r="M28" s="9">
        <f>+[40]Anthem!L28</f>
        <v>129497.63220776917</v>
      </c>
      <c r="N28" s="19">
        <f t="shared" si="8"/>
        <v>4.1943911449040998</v>
      </c>
      <c r="O28" s="9">
        <f t="shared" si="9"/>
        <v>395550.36254296836</v>
      </c>
      <c r="P28" s="19">
        <f t="shared" si="10"/>
        <v>1.7965516166586504</v>
      </c>
      <c r="Q28" s="14"/>
      <c r="R28" s="9">
        <f>+[40]Magellan!K28</f>
        <v>36200.198915076326</v>
      </c>
      <c r="S28" s="19">
        <f t="shared" si="11"/>
        <v>0.5746063319853385</v>
      </c>
      <c r="T28" s="9">
        <f>+[40]Magellan!L28</f>
        <v>33096.491901547532</v>
      </c>
      <c r="U28" s="19">
        <f t="shared" si="12"/>
        <v>2.9106052151567612</v>
      </c>
      <c r="V28" s="9">
        <f t="shared" si="13"/>
        <v>69296.690816623857</v>
      </c>
      <c r="W28" s="19">
        <f t="shared" si="14"/>
        <v>0.93177032467795051</v>
      </c>
      <c r="X28" s="14"/>
      <c r="Y28" s="9">
        <f>+[40]Optima!K28</f>
        <v>31441.427974055881</v>
      </c>
      <c r="Z28" s="19">
        <f t="shared" si="15"/>
        <v>0.28748025467962479</v>
      </c>
      <c r="AA28" s="9">
        <f>+[40]Optima!L28</f>
        <v>15822.714014110195</v>
      </c>
      <c r="AB28" s="19">
        <f t="shared" si="16"/>
        <v>0.85732087202591001</v>
      </c>
      <c r="AC28" s="9">
        <f t="shared" si="17"/>
        <v>47264.141988166077</v>
      </c>
      <c r="AD28" s="19">
        <f t="shared" si="18"/>
        <v>0.36975663593323743</v>
      </c>
      <c r="AE28" s="14"/>
      <c r="AF28" s="9">
        <f>+[40]United!K28</f>
        <v>26425.033630787992</v>
      </c>
      <c r="AG28" s="19">
        <f t="shared" si="19"/>
        <v>0.33548356076514263</v>
      </c>
      <c r="AH28" s="9">
        <f>+[40]United!L28</f>
        <v>15214.561989073973</v>
      </c>
      <c r="AI28" s="19">
        <f t="shared" si="20"/>
        <v>1.3465405778452937</v>
      </c>
      <c r="AJ28" s="9">
        <f t="shared" si="21"/>
        <v>41639.595619861968</v>
      </c>
      <c r="AK28" s="19">
        <f t="shared" si="22"/>
        <v>0.46232313658719126</v>
      </c>
      <c r="AL28" s="14"/>
      <c r="AM28" s="9">
        <f>+[40]VaPremier!K28</f>
        <v>135017.41630859542</v>
      </c>
      <c r="AN28" s="19">
        <f t="shared" si="23"/>
        <v>1.0703690022165309</v>
      </c>
      <c r="AO28" s="9">
        <f>+[40]VaPremier!L28</f>
        <v>44391.187399149232</v>
      </c>
      <c r="AP28" s="19">
        <f t="shared" si="24"/>
        <v>2.2999423552742981</v>
      </c>
      <c r="AQ28" s="9">
        <f t="shared" si="25"/>
        <v>179408.60370774465</v>
      </c>
      <c r="AR28" s="19">
        <f t="shared" si="26"/>
        <v>1.2335405433626094</v>
      </c>
      <c r="AS28" s="14"/>
      <c r="AT28" s="9">
        <f t="shared" si="27"/>
        <v>554875.65716371476</v>
      </c>
      <c r="AU28" s="19">
        <f t="shared" si="31"/>
        <v>0.83058752486889453</v>
      </c>
      <c r="AV28" s="19">
        <f t="shared" si="32"/>
        <v>250364.15751165009</v>
      </c>
      <c r="AW28" s="19">
        <f t="shared" si="28"/>
        <v>2.3580330351933139</v>
      </c>
      <c r="AX28" s="9">
        <f t="shared" si="29"/>
        <v>805239.81467536488</v>
      </c>
      <c r="AY28" s="19">
        <f t="shared" si="30"/>
        <v>1.0400564881815861</v>
      </c>
      <c r="AZ28" s="14"/>
    </row>
    <row r="29" spans="1:52">
      <c r="A29" s="41">
        <v>17</v>
      </c>
      <c r="B29" s="41" t="s">
        <v>29</v>
      </c>
      <c r="C29" s="14"/>
      <c r="D29" s="9">
        <f>+[40]Aetna!K29</f>
        <v>0</v>
      </c>
      <c r="E29" s="19">
        <f t="shared" si="3"/>
        <v>0</v>
      </c>
      <c r="F29" s="9">
        <f>+[40]Aetna!L29</f>
        <v>0</v>
      </c>
      <c r="G29" s="19">
        <f t="shared" si="4"/>
        <v>0</v>
      </c>
      <c r="H29" s="9">
        <f t="shared" si="5"/>
        <v>0</v>
      </c>
      <c r="I29" s="19">
        <f t="shared" si="6"/>
        <v>0</v>
      </c>
      <c r="J29" s="14"/>
      <c r="K29" s="9">
        <f>+[40]Anthem!K29</f>
        <v>2739362.6238916232</v>
      </c>
      <c r="L29" s="19">
        <f t="shared" si="7"/>
        <v>14.471165167575057</v>
      </c>
      <c r="M29" s="9">
        <f>+[40]Anthem!L29</f>
        <v>568330.23135628249</v>
      </c>
      <c r="N29" s="19">
        <f t="shared" si="8"/>
        <v>18.408053098279538</v>
      </c>
      <c r="O29" s="9">
        <f t="shared" si="9"/>
        <v>3307692.8552479055</v>
      </c>
      <c r="P29" s="19">
        <f t="shared" si="10"/>
        <v>15.023222095670228</v>
      </c>
      <c r="Q29" s="14"/>
      <c r="R29" s="9">
        <f>+[40]Magellan!K29</f>
        <v>41174.753736821003</v>
      </c>
      <c r="S29" s="19">
        <f t="shared" si="11"/>
        <v>0.65356751963207937</v>
      </c>
      <c r="T29" s="9">
        <f>+[40]Magellan!L29</f>
        <v>179291.77465201635</v>
      </c>
      <c r="U29" s="19">
        <f t="shared" si="12"/>
        <v>15.767458856038726</v>
      </c>
      <c r="V29" s="9">
        <f t="shared" si="13"/>
        <v>220466.52838883735</v>
      </c>
      <c r="W29" s="19">
        <f t="shared" si="14"/>
        <v>2.9644152746209862</v>
      </c>
      <c r="X29" s="14"/>
      <c r="Y29" s="9">
        <f>+[40]Optima!K29</f>
        <v>5167316.6245599035</v>
      </c>
      <c r="Z29" s="19">
        <f t="shared" si="15"/>
        <v>47.246629525367368</v>
      </c>
      <c r="AA29" s="9">
        <f>+[40]Optima!L29</f>
        <v>962305.00250942796</v>
      </c>
      <c r="AB29" s="19">
        <f t="shared" si="16"/>
        <v>52.140496451529472</v>
      </c>
      <c r="AC29" s="9">
        <f t="shared" si="17"/>
        <v>6129621.6270693317</v>
      </c>
      <c r="AD29" s="19">
        <f t="shared" si="18"/>
        <v>47.953230018144588</v>
      </c>
      <c r="AE29" s="14"/>
      <c r="AF29" s="9">
        <f>+[40]United!K29</f>
        <v>-1167448.1269066166</v>
      </c>
      <c r="AG29" s="19">
        <f t="shared" si="19"/>
        <v>-14.8215385492226</v>
      </c>
      <c r="AH29" s="9">
        <f>+[40]United!L29</f>
        <v>380650.17921214888</v>
      </c>
      <c r="AI29" s="19">
        <f t="shared" si="20"/>
        <v>33.688837880533576</v>
      </c>
      <c r="AJ29" s="9">
        <f t="shared" si="21"/>
        <v>-786797.94769446773</v>
      </c>
      <c r="AK29" s="19">
        <f t="shared" si="22"/>
        <v>-8.7357931705023848</v>
      </c>
      <c r="AL29" s="14"/>
      <c r="AM29" s="9">
        <f>+[40]VaPremier!K29</f>
        <v>2049213.9740163572</v>
      </c>
      <c r="AN29" s="19">
        <f t="shared" si="23"/>
        <v>16.245423565822033</v>
      </c>
      <c r="AO29" s="9">
        <f>+[40]VaPremier!L29</f>
        <v>98084.999261920166</v>
      </c>
      <c r="AP29" s="19">
        <f t="shared" si="24"/>
        <v>5.0818610052287534</v>
      </c>
      <c r="AQ29" s="9">
        <f t="shared" si="25"/>
        <v>2147298.9732782776</v>
      </c>
      <c r="AR29" s="19">
        <f t="shared" si="26"/>
        <v>14.763953832306195</v>
      </c>
      <c r="AS29" s="14"/>
      <c r="AT29" s="9">
        <f t="shared" si="27"/>
        <v>8829619.8492980879</v>
      </c>
      <c r="AU29" s="19">
        <f t="shared" si="31"/>
        <v>13.216964920841622</v>
      </c>
      <c r="AV29" s="19">
        <f t="shared" si="32"/>
        <v>2188662.1869917959</v>
      </c>
      <c r="AW29" s="19">
        <f t="shared" si="28"/>
        <v>20.613724388903186</v>
      </c>
      <c r="AX29" s="9">
        <f t="shared" si="29"/>
        <v>11018282.036289884</v>
      </c>
      <c r="AY29" s="19">
        <f t="shared" si="30"/>
        <v>14.231332718039909</v>
      </c>
      <c r="AZ29" s="14"/>
    </row>
    <row r="30" spans="1:52">
      <c r="A30" s="41">
        <v>18</v>
      </c>
      <c r="B30" s="41" t="s">
        <v>30</v>
      </c>
      <c r="C30" s="14"/>
      <c r="D30" s="9">
        <f>+[40]Aetna!K30</f>
        <v>-1130417.8700000001</v>
      </c>
      <c r="E30" s="19">
        <f t="shared" si="3"/>
        <v>-11.139646126708517</v>
      </c>
      <c r="F30" s="9">
        <f>+[40]Aetna!L30</f>
        <v>0</v>
      </c>
      <c r="G30" s="19">
        <f t="shared" si="4"/>
        <v>0</v>
      </c>
      <c r="H30" s="9">
        <f t="shared" si="5"/>
        <v>-1130417.8700000001</v>
      </c>
      <c r="I30" s="19">
        <f t="shared" si="6"/>
        <v>-9.7155836219714491</v>
      </c>
      <c r="J30" s="14"/>
      <c r="K30" s="9">
        <f>+[40]Anthem!K30</f>
        <v>3229940.1176742078</v>
      </c>
      <c r="L30" s="19">
        <f t="shared" si="7"/>
        <v>17.062727116367885</v>
      </c>
      <c r="M30" s="9">
        <f>+[40]Anthem!L30</f>
        <v>114756.34430123237</v>
      </c>
      <c r="N30" s="19">
        <f t="shared" si="8"/>
        <v>3.7169250599608854</v>
      </c>
      <c r="O30" s="9">
        <f t="shared" si="9"/>
        <v>3344696.4619754404</v>
      </c>
      <c r="P30" s="19">
        <f t="shared" si="10"/>
        <v>15.191288910376617</v>
      </c>
      <c r="Q30" s="14"/>
      <c r="R30" s="9">
        <f>+[40]Magellan!K30</f>
        <v>199535.97526322323</v>
      </c>
      <c r="S30" s="19">
        <f t="shared" si="11"/>
        <v>3.1672377025908447</v>
      </c>
      <c r="T30" s="9">
        <f>+[40]Magellan!L30</f>
        <v>93821.671620654291</v>
      </c>
      <c r="U30" s="19">
        <f t="shared" si="12"/>
        <v>8.2509604802263912</v>
      </c>
      <c r="V30" s="9">
        <f t="shared" si="13"/>
        <v>293357.64688387752</v>
      </c>
      <c r="W30" s="19">
        <f t="shared" si="14"/>
        <v>3.9445166379889676</v>
      </c>
      <c r="X30" s="14"/>
      <c r="Y30" s="9">
        <f>+[40]Optima!K30</f>
        <v>407644.88717986457</v>
      </c>
      <c r="Z30" s="19">
        <f t="shared" si="15"/>
        <v>3.7272434344271645</v>
      </c>
      <c r="AA30" s="9">
        <f>+[40]Optima!L30</f>
        <v>59530.700823990745</v>
      </c>
      <c r="AB30" s="19">
        <f t="shared" si="16"/>
        <v>3.2255472921538115</v>
      </c>
      <c r="AC30" s="9">
        <f t="shared" si="17"/>
        <v>467175.58800385532</v>
      </c>
      <c r="AD30" s="19">
        <f t="shared" si="18"/>
        <v>3.6548060864764742</v>
      </c>
      <c r="AE30" s="14"/>
      <c r="AF30" s="9">
        <f>+[40]United!K30</f>
        <v>257062.61418738548</v>
      </c>
      <c r="AG30" s="19">
        <f t="shared" si="19"/>
        <v>3.263582644856164</v>
      </c>
      <c r="AH30" s="9">
        <f>+[40]United!L30</f>
        <v>10020.593805744866</v>
      </c>
      <c r="AI30" s="19">
        <f t="shared" si="20"/>
        <v>0.88685669579120863</v>
      </c>
      <c r="AJ30" s="9">
        <f t="shared" si="21"/>
        <v>267083.20799313032</v>
      </c>
      <c r="AK30" s="19">
        <f t="shared" si="22"/>
        <v>2.9654165611121881</v>
      </c>
      <c r="AL30" s="14"/>
      <c r="AM30" s="9">
        <f>+[40]VaPremier!K30</f>
        <v>325869.98522665538</v>
      </c>
      <c r="AN30" s="19">
        <f t="shared" si="23"/>
        <v>2.5833788001256957</v>
      </c>
      <c r="AO30" s="9">
        <f>+[40]VaPremier!L30</f>
        <v>57937.453227010563</v>
      </c>
      <c r="AP30" s="19">
        <f t="shared" si="24"/>
        <v>3.0017850488063087</v>
      </c>
      <c r="AQ30" s="9">
        <f t="shared" si="25"/>
        <v>383807.43845366593</v>
      </c>
      <c r="AR30" s="19">
        <f t="shared" si="26"/>
        <v>2.6389037448169437</v>
      </c>
      <c r="AS30" s="14"/>
      <c r="AT30" s="9">
        <f t="shared" si="27"/>
        <v>3289635.7095313361</v>
      </c>
      <c r="AU30" s="19">
        <f t="shared" si="31"/>
        <v>4.9242210329904497</v>
      </c>
      <c r="AV30" s="19">
        <f t="shared" si="32"/>
        <v>336066.76377863286</v>
      </c>
      <c r="AW30" s="19">
        <f t="shared" si="28"/>
        <v>3.1652155759701706</v>
      </c>
      <c r="AX30" s="9">
        <f t="shared" si="29"/>
        <v>3625702.4733099691</v>
      </c>
      <c r="AY30" s="19">
        <f t="shared" si="30"/>
        <v>4.6829966835436752</v>
      </c>
      <c r="AZ30" s="14"/>
    </row>
    <row r="31" spans="1:52">
      <c r="A31" s="41">
        <v>19</v>
      </c>
      <c r="B31" s="41" t="s">
        <v>31</v>
      </c>
      <c r="C31" s="14"/>
      <c r="D31" s="9">
        <f>+[40]Aetna!K31</f>
        <v>60241.94</v>
      </c>
      <c r="E31" s="19">
        <f t="shared" si="3"/>
        <v>0.59365117218680097</v>
      </c>
      <c r="F31" s="9">
        <f>+[40]Aetna!L31</f>
        <v>3998.41</v>
      </c>
      <c r="G31" s="19">
        <f t="shared" si="4"/>
        <v>0.2688187441172516</v>
      </c>
      <c r="H31" s="9">
        <f t="shared" si="5"/>
        <v>64240.350000000006</v>
      </c>
      <c r="I31" s="19">
        <f t="shared" si="6"/>
        <v>0.55212546518723526</v>
      </c>
      <c r="J31" s="14"/>
      <c r="K31" s="9">
        <f>+[40]Anthem!K31</f>
        <v>125204.98909845336</v>
      </c>
      <c r="L31" s="19">
        <f t="shared" si="7"/>
        <v>0.66141739003292876</v>
      </c>
      <c r="M31" s="9">
        <f>+[40]Anthem!L31</f>
        <v>39427.995457123143</v>
      </c>
      <c r="N31" s="19">
        <f t="shared" si="8"/>
        <v>1.2770614580916999</v>
      </c>
      <c r="O31" s="9">
        <f t="shared" si="9"/>
        <v>164632.98455557649</v>
      </c>
      <c r="P31" s="19">
        <f t="shared" si="10"/>
        <v>0.74774714566600886</v>
      </c>
      <c r="Q31" s="14"/>
      <c r="R31" s="9">
        <f>+[40]Magellan!K31</f>
        <v>52426.598431660095</v>
      </c>
      <c r="S31" s="19">
        <f t="shared" si="11"/>
        <v>0.83216822907396981</v>
      </c>
      <c r="T31" s="9">
        <f>+[40]Magellan!L31</f>
        <v>0</v>
      </c>
      <c r="U31" s="19">
        <f t="shared" si="12"/>
        <v>0</v>
      </c>
      <c r="V31" s="9">
        <f t="shared" si="13"/>
        <v>52426.598431660095</v>
      </c>
      <c r="W31" s="19">
        <f t="shared" si="14"/>
        <v>0.70493335347998676</v>
      </c>
      <c r="X31" s="14"/>
      <c r="Y31" s="9">
        <f>+[40]Optima!K31</f>
        <v>201317.27555768556</v>
      </c>
      <c r="Z31" s="19">
        <f t="shared" si="15"/>
        <v>1.840716067237385</v>
      </c>
      <c r="AA31" s="9">
        <f>+[40]Optima!L31</f>
        <v>34291.598934635491</v>
      </c>
      <c r="AB31" s="19">
        <f t="shared" si="16"/>
        <v>1.8580190146638216</v>
      </c>
      <c r="AC31" s="9">
        <f t="shared" si="17"/>
        <v>235608.87449232105</v>
      </c>
      <c r="AD31" s="19">
        <f t="shared" si="18"/>
        <v>1.8432143515925761</v>
      </c>
      <c r="AE31" s="14"/>
      <c r="AF31" s="9">
        <f>+[40]United!K31</f>
        <v>98241.751553886148</v>
      </c>
      <c r="AG31" s="19">
        <f t="shared" si="19"/>
        <v>1.2472450588937771</v>
      </c>
      <c r="AH31" s="9">
        <f>+[40]United!L31</f>
        <v>21609.632553595387</v>
      </c>
      <c r="AI31" s="19">
        <f t="shared" si="20"/>
        <v>1.9125261132485518</v>
      </c>
      <c r="AJ31" s="9">
        <f t="shared" si="21"/>
        <v>119851.38410748154</v>
      </c>
      <c r="AK31" s="19">
        <f t="shared" si="22"/>
        <v>1.3307061944294356</v>
      </c>
      <c r="AL31" s="14"/>
      <c r="AM31" s="9">
        <f>+[40]VaPremier!K31</f>
        <v>184034.18883683177</v>
      </c>
      <c r="AN31" s="19">
        <f t="shared" si="23"/>
        <v>1.4589561588764302</v>
      </c>
      <c r="AO31" s="9">
        <f>+[40]VaPremier!L31</f>
        <v>34312.938606842079</v>
      </c>
      <c r="AP31" s="19">
        <f t="shared" si="24"/>
        <v>1.7777803537040608</v>
      </c>
      <c r="AQ31" s="9">
        <f t="shared" si="25"/>
        <v>218347.12744367385</v>
      </c>
      <c r="AR31" s="19">
        <f t="shared" si="26"/>
        <v>1.5012659853664956</v>
      </c>
      <c r="AS31" s="14"/>
      <c r="AT31" s="9">
        <f t="shared" si="27"/>
        <v>721466.74347851682</v>
      </c>
      <c r="AU31" s="19">
        <f t="shared" si="31"/>
        <v>1.0799559667189333</v>
      </c>
      <c r="AV31" s="19">
        <f t="shared" si="32"/>
        <v>133640.5755521961</v>
      </c>
      <c r="AW31" s="19">
        <f t="shared" si="28"/>
        <v>1.2586821337621483</v>
      </c>
      <c r="AX31" s="9">
        <f t="shared" si="29"/>
        <v>855107.31903071294</v>
      </c>
      <c r="AY31" s="19">
        <f t="shared" si="30"/>
        <v>1.1044658982839826</v>
      </c>
      <c r="AZ31" s="14"/>
    </row>
    <row r="32" spans="1:52">
      <c r="A32" s="41">
        <v>20</v>
      </c>
      <c r="B32" s="41" t="s">
        <v>32</v>
      </c>
      <c r="C32" s="14"/>
      <c r="D32" s="9">
        <f>+[40]Aetna!K32</f>
        <v>108198811.97</v>
      </c>
      <c r="E32" s="19">
        <f t="shared" si="3"/>
        <v>1066.2397584674359</v>
      </c>
      <c r="F32" s="9">
        <f>+[40]Aetna!L32</f>
        <v>13141944.09</v>
      </c>
      <c r="G32" s="19">
        <f t="shared" si="4"/>
        <v>883.55143807987088</v>
      </c>
      <c r="H32" s="9">
        <f t="shared" si="5"/>
        <v>121340756.06</v>
      </c>
      <c r="I32" s="19">
        <f t="shared" si="6"/>
        <v>1042.8853732241237</v>
      </c>
      <c r="J32" s="14"/>
      <c r="K32" s="9">
        <f>+[40]Anthem!K32</f>
        <v>28651961.146741413</v>
      </c>
      <c r="L32" s="19">
        <f t="shared" si="7"/>
        <v>151.35902728365548</v>
      </c>
      <c r="M32" s="9">
        <f>+[40]Anthem!L32</f>
        <v>6539808.6476795394</v>
      </c>
      <c r="N32" s="19">
        <f t="shared" si="8"/>
        <v>211.82252535076569</v>
      </c>
      <c r="O32" s="9">
        <f t="shared" si="9"/>
        <v>35191769.79442095</v>
      </c>
      <c r="P32" s="19">
        <f t="shared" si="10"/>
        <v>159.83762601248546</v>
      </c>
      <c r="Q32" s="14"/>
      <c r="R32" s="9">
        <f>+[40]Magellan!K32</f>
        <v>5353915.0771600232</v>
      </c>
      <c r="S32" s="19">
        <f t="shared" si="11"/>
        <v>84.982779002540056</v>
      </c>
      <c r="T32" s="9">
        <f>+[40]Magellan!L32</f>
        <v>3537651.0045892829</v>
      </c>
      <c r="U32" s="19">
        <f t="shared" si="12"/>
        <v>311.11168803001345</v>
      </c>
      <c r="V32" s="9">
        <f t="shared" si="13"/>
        <v>8891566.0817493051</v>
      </c>
      <c r="W32" s="19">
        <f t="shared" si="14"/>
        <v>119.55689827687277</v>
      </c>
      <c r="X32" s="14"/>
      <c r="Y32" s="9">
        <f>+[40]Optima!K32</f>
        <v>23433386.011512551</v>
      </c>
      <c r="Z32" s="19">
        <f t="shared" si="15"/>
        <v>214.25985436012536</v>
      </c>
      <c r="AA32" s="9">
        <f>+[40]Optima!L32</f>
        <v>6765793.4704921888</v>
      </c>
      <c r="AB32" s="19">
        <f t="shared" si="16"/>
        <v>366.59045678869683</v>
      </c>
      <c r="AC32" s="9">
        <f t="shared" si="17"/>
        <v>30199179.482004739</v>
      </c>
      <c r="AD32" s="19">
        <f t="shared" si="18"/>
        <v>236.25409334640906</v>
      </c>
      <c r="AE32" s="14"/>
      <c r="AF32" s="9">
        <f>+[40]United!K32</f>
        <v>6949676.2907911427</v>
      </c>
      <c r="AG32" s="19">
        <f t="shared" si="19"/>
        <v>88.230811009574353</v>
      </c>
      <c r="AH32" s="9">
        <f>+[40]United!L32</f>
        <v>2363915.7966604726</v>
      </c>
      <c r="AI32" s="19">
        <f t="shared" si="20"/>
        <v>209.21460276665834</v>
      </c>
      <c r="AJ32" s="9">
        <f t="shared" si="21"/>
        <v>9313592.0874516144</v>
      </c>
      <c r="AK32" s="19">
        <f t="shared" si="22"/>
        <v>103.40852360992622</v>
      </c>
      <c r="AL32" s="14"/>
      <c r="AM32" s="9">
        <f>+[40]VaPremier!K32</f>
        <v>19996891.07795807</v>
      </c>
      <c r="AN32" s="19">
        <f t="shared" si="23"/>
        <v>158.52808427044394</v>
      </c>
      <c r="AO32" s="9">
        <f>+[40]VaPremier!L32</f>
        <v>5654785.3443439603</v>
      </c>
      <c r="AP32" s="19">
        <f t="shared" si="24"/>
        <v>292.97887903963317</v>
      </c>
      <c r="AQ32" s="9">
        <f t="shared" si="25"/>
        <v>25651676.42230203</v>
      </c>
      <c r="AR32" s="19">
        <f t="shared" si="26"/>
        <v>176.37048735786107</v>
      </c>
      <c r="AS32" s="14"/>
      <c r="AT32" s="9">
        <f t="shared" si="27"/>
        <v>192584641.57416323</v>
      </c>
      <c r="AU32" s="19">
        <f t="shared" si="31"/>
        <v>288.27792084173569</v>
      </c>
      <c r="AV32" s="19">
        <f t="shared" si="32"/>
        <v>38003898.353765443</v>
      </c>
      <c r="AW32" s="19">
        <f t="shared" si="28"/>
        <v>357.93641020735055</v>
      </c>
      <c r="AX32" s="9">
        <f t="shared" si="29"/>
        <v>230588539.92792869</v>
      </c>
      <c r="AY32" s="19">
        <f t="shared" si="30"/>
        <v>297.83066197372176</v>
      </c>
      <c r="AZ32" s="14"/>
    </row>
    <row r="33" spans="1:52">
      <c r="A33" s="41">
        <v>21</v>
      </c>
      <c r="B33" s="41" t="s">
        <v>33</v>
      </c>
      <c r="C33" s="14"/>
      <c r="D33" s="9">
        <f>+[40]Aetna!K33</f>
        <v>45951.46</v>
      </c>
      <c r="E33" s="19">
        <f t="shared" si="3"/>
        <v>0.45282635474048305</v>
      </c>
      <c r="F33" s="9">
        <f>+[40]Aetna!L33</f>
        <v>-21729</v>
      </c>
      <c r="G33" s="19">
        <f t="shared" si="4"/>
        <v>-1.4608713190802742</v>
      </c>
      <c r="H33" s="9">
        <f t="shared" si="5"/>
        <v>24222.46</v>
      </c>
      <c r="I33" s="19">
        <f t="shared" si="6"/>
        <v>0.20818437314677141</v>
      </c>
      <c r="J33" s="14"/>
      <c r="K33" s="9">
        <f>+[40]Anthem!K33</f>
        <v>1974608.9103098921</v>
      </c>
      <c r="L33" s="19">
        <f t="shared" si="7"/>
        <v>10.431219084775815</v>
      </c>
      <c r="M33" s="9">
        <f>+[40]Anthem!L33</f>
        <v>1387758.6837943746</v>
      </c>
      <c r="N33" s="19">
        <f t="shared" si="8"/>
        <v>44.949105519024897</v>
      </c>
      <c r="O33" s="9">
        <f t="shared" si="9"/>
        <v>3362367.5941042667</v>
      </c>
      <c r="P33" s="19">
        <f t="shared" si="10"/>
        <v>15.271549489055223</v>
      </c>
      <c r="Q33" s="14"/>
      <c r="R33" s="9">
        <f>+[40]Magellan!K33</f>
        <v>981084.89691578248</v>
      </c>
      <c r="S33" s="19">
        <f t="shared" si="11"/>
        <v>15.572776141520357</v>
      </c>
      <c r="T33" s="9">
        <f>+[40]Magellan!L33</f>
        <v>658827.91704348708</v>
      </c>
      <c r="U33" s="19">
        <f t="shared" si="12"/>
        <v>57.939312025634251</v>
      </c>
      <c r="V33" s="9">
        <f t="shared" si="13"/>
        <v>1639912.8139592696</v>
      </c>
      <c r="W33" s="19">
        <f t="shared" si="14"/>
        <v>22.050433824464772</v>
      </c>
      <c r="X33" s="14"/>
      <c r="Y33" s="9">
        <f>+[40]Optima!K33</f>
        <v>2074955.8373308836</v>
      </c>
      <c r="Z33" s="19">
        <f t="shared" si="15"/>
        <v>18.972065551764061</v>
      </c>
      <c r="AA33" s="9">
        <f>+[40]Optima!L33</f>
        <v>954847.46953545965</v>
      </c>
      <c r="AB33" s="19">
        <f t="shared" si="16"/>
        <v>51.736425527495648</v>
      </c>
      <c r="AC33" s="9">
        <f t="shared" si="17"/>
        <v>3029803.3068663431</v>
      </c>
      <c r="AD33" s="19">
        <f t="shared" si="18"/>
        <v>23.702744430794784</v>
      </c>
      <c r="AE33" s="14"/>
      <c r="AF33" s="9">
        <f>+[40]United!K33</f>
        <v>806654.64799910807</v>
      </c>
      <c r="AG33" s="19">
        <f t="shared" si="19"/>
        <v>10.241022864894029</v>
      </c>
      <c r="AH33" s="9">
        <f>+[40]United!L33</f>
        <v>1504745.727541558</v>
      </c>
      <c r="AI33" s="19">
        <f t="shared" si="20"/>
        <v>133.17512412970689</v>
      </c>
      <c r="AJ33" s="9">
        <f t="shared" si="21"/>
        <v>2311400.3755406663</v>
      </c>
      <c r="AK33" s="19">
        <f t="shared" si="22"/>
        <v>25.663406563416455</v>
      </c>
      <c r="AL33" s="14"/>
      <c r="AM33" s="9">
        <f>+[40]VaPremier!K33</f>
        <v>600526.17286951747</v>
      </c>
      <c r="AN33" s="19">
        <f t="shared" si="23"/>
        <v>4.7607532274955604</v>
      </c>
      <c r="AO33" s="9">
        <f>+[40]VaPremier!L33</f>
        <v>709045.92287182948</v>
      </c>
      <c r="AP33" s="19">
        <f t="shared" si="24"/>
        <v>36.736227287281977</v>
      </c>
      <c r="AQ33" s="9">
        <f t="shared" si="25"/>
        <v>1309572.0957413469</v>
      </c>
      <c r="AR33" s="19">
        <f t="shared" si="26"/>
        <v>9.004084760532356</v>
      </c>
      <c r="AS33" s="14"/>
      <c r="AT33" s="9">
        <f t="shared" si="27"/>
        <v>6483781.925425183</v>
      </c>
      <c r="AU33" s="19">
        <f t="shared" si="31"/>
        <v>9.7055048490614251</v>
      </c>
      <c r="AV33" s="19">
        <f t="shared" si="32"/>
        <v>5193496.7207867093</v>
      </c>
      <c r="AW33" s="19">
        <f t="shared" si="28"/>
        <v>48.914497017063425</v>
      </c>
      <c r="AX33" s="9">
        <f t="shared" si="29"/>
        <v>11677278.646211892</v>
      </c>
      <c r="AY33" s="19">
        <f t="shared" si="30"/>
        <v>15.082499895007398</v>
      </c>
      <c r="AZ33" s="14"/>
    </row>
    <row r="34" spans="1:52">
      <c r="A34" s="41">
        <v>22</v>
      </c>
      <c r="B34" s="41" t="s">
        <v>34</v>
      </c>
      <c r="C34" s="14"/>
      <c r="D34" s="9">
        <f>+[40]Aetna!K34</f>
        <v>148485.03</v>
      </c>
      <c r="E34" s="19">
        <f t="shared" si="3"/>
        <v>1.4632382707411531</v>
      </c>
      <c r="F34" s="9">
        <f>+[40]Aetna!L34</f>
        <v>1737.29</v>
      </c>
      <c r="G34" s="19">
        <f t="shared" si="4"/>
        <v>0.1168004571735915</v>
      </c>
      <c r="H34" s="9">
        <f t="shared" si="5"/>
        <v>150222.32</v>
      </c>
      <c r="I34" s="19">
        <f t="shared" si="6"/>
        <v>1.2911132693315914</v>
      </c>
      <c r="J34" s="14"/>
      <c r="K34" s="9">
        <f>+[40]Anthem!K34</f>
        <v>1420033.4174163141</v>
      </c>
      <c r="L34" s="19">
        <f t="shared" si="7"/>
        <v>7.5015764425208618</v>
      </c>
      <c r="M34" s="9">
        <f>+[40]Anthem!L34</f>
        <v>611070.78612580663</v>
      </c>
      <c r="N34" s="19">
        <f t="shared" si="8"/>
        <v>19.792407401885296</v>
      </c>
      <c r="O34" s="9">
        <f t="shared" si="9"/>
        <v>2031104.2035421208</v>
      </c>
      <c r="P34" s="19">
        <f t="shared" si="10"/>
        <v>9.2250794994010175</v>
      </c>
      <c r="Q34" s="14"/>
      <c r="R34" s="9">
        <f>+[40]Magellan!K34</f>
        <v>386792.22402641946</v>
      </c>
      <c r="S34" s="19">
        <f t="shared" si="11"/>
        <v>6.1395591115304677</v>
      </c>
      <c r="T34" s="9">
        <f>+[40]Magellan!L34</f>
        <v>295714.42548135732</v>
      </c>
      <c r="U34" s="19">
        <f t="shared" si="12"/>
        <v>26.006017542991586</v>
      </c>
      <c r="V34" s="9">
        <f t="shared" si="13"/>
        <v>682506.64950777683</v>
      </c>
      <c r="W34" s="19">
        <f t="shared" si="14"/>
        <v>9.1770535492030074</v>
      </c>
      <c r="X34" s="14"/>
      <c r="Y34" s="9">
        <f>+[40]Optima!K34</f>
        <v>1152136.5477638943</v>
      </c>
      <c r="Z34" s="19">
        <f t="shared" si="15"/>
        <v>10.5343977522323</v>
      </c>
      <c r="AA34" s="9">
        <f>+[40]Optima!L34</f>
        <v>421274.22553280857</v>
      </c>
      <c r="AB34" s="19">
        <f t="shared" si="16"/>
        <v>22.825868310186856</v>
      </c>
      <c r="AC34" s="9">
        <f t="shared" si="17"/>
        <v>1573410.7732967029</v>
      </c>
      <c r="AD34" s="19">
        <f t="shared" si="18"/>
        <v>12.309100514740487</v>
      </c>
      <c r="AE34" s="14"/>
      <c r="AF34" s="9">
        <f>+[40]United!K34</f>
        <v>454341.00719893497</v>
      </c>
      <c r="AG34" s="19">
        <f t="shared" si="19"/>
        <v>5.7681644241742731</v>
      </c>
      <c r="AH34" s="9">
        <f>+[40]United!L34</f>
        <v>177783.5982610785</v>
      </c>
      <c r="AI34" s="19">
        <f t="shared" si="20"/>
        <v>15.734454222593017</v>
      </c>
      <c r="AJ34" s="9">
        <f t="shared" si="21"/>
        <v>632124.6054600135</v>
      </c>
      <c r="AK34" s="19">
        <f t="shared" si="22"/>
        <v>7.0184598567718508</v>
      </c>
      <c r="AL34" s="14"/>
      <c r="AM34" s="9">
        <f>+[40]VaPremier!K34</f>
        <v>4567304.8949355204</v>
      </c>
      <c r="AN34" s="19">
        <f t="shared" si="23"/>
        <v>36.207933145729939</v>
      </c>
      <c r="AO34" s="9">
        <f>+[40]VaPremier!L34</f>
        <v>1296648.4668928604</v>
      </c>
      <c r="AP34" s="19">
        <f t="shared" si="24"/>
        <v>67.180377539653918</v>
      </c>
      <c r="AQ34" s="9">
        <f t="shared" si="25"/>
        <v>5863953.3618283812</v>
      </c>
      <c r="AR34" s="19">
        <f t="shared" si="26"/>
        <v>40.318156803594434</v>
      </c>
      <c r="AS34" s="14"/>
      <c r="AT34" s="9">
        <f t="shared" si="27"/>
        <v>8129093.1213410832</v>
      </c>
      <c r="AU34" s="19">
        <f t="shared" si="31"/>
        <v>12.168353842726439</v>
      </c>
      <c r="AV34" s="19">
        <f t="shared" si="32"/>
        <v>2804228.7922939118</v>
      </c>
      <c r="AW34" s="19">
        <f t="shared" si="28"/>
        <v>26.411384905052149</v>
      </c>
      <c r="AX34" s="9">
        <f t="shared" si="29"/>
        <v>10933321.913634995</v>
      </c>
      <c r="AY34" s="19">
        <f t="shared" si="30"/>
        <v>14.12159730109515</v>
      </c>
      <c r="AZ34" s="14"/>
    </row>
    <row r="35" spans="1:52">
      <c r="A35" s="41">
        <v>23</v>
      </c>
      <c r="B35" s="41" t="s">
        <v>35</v>
      </c>
      <c r="C35" s="14"/>
      <c r="D35" s="9">
        <f>+[40]Aetna!K35</f>
        <v>660617.37</v>
      </c>
      <c r="E35" s="19">
        <f t="shared" si="3"/>
        <v>6.5100206943445311</v>
      </c>
      <c r="F35" s="9">
        <f>+[40]Aetna!L35</f>
        <v>4116</v>
      </c>
      <c r="G35" s="19">
        <f t="shared" si="4"/>
        <v>0.27672448567970959</v>
      </c>
      <c r="H35" s="9">
        <f t="shared" si="5"/>
        <v>664733.37</v>
      </c>
      <c r="I35" s="19">
        <f t="shared" si="6"/>
        <v>5.7131728132976942</v>
      </c>
      <c r="J35" s="14"/>
      <c r="K35" s="9">
        <f>+[40]Anthem!K35</f>
        <v>2119173.842410611</v>
      </c>
      <c r="L35" s="19">
        <f t="shared" si="7"/>
        <v>11.194908780920089</v>
      </c>
      <c r="M35" s="9">
        <f>+[40]Anthem!L35</f>
        <v>12212.651698029542</v>
      </c>
      <c r="N35" s="19">
        <f t="shared" si="8"/>
        <v>0.39556428379962238</v>
      </c>
      <c r="O35" s="9">
        <f t="shared" si="9"/>
        <v>2131386.4941086406</v>
      </c>
      <c r="P35" s="19">
        <f t="shared" si="10"/>
        <v>9.6805519962058781</v>
      </c>
      <c r="Q35" s="14"/>
      <c r="R35" s="9">
        <f>+[40]Magellan!K35</f>
        <v>539251.82515230251</v>
      </c>
      <c r="S35" s="19">
        <f t="shared" si="11"/>
        <v>8.5595527801952773</v>
      </c>
      <c r="T35" s="9">
        <f>+[40]Magellan!L35</f>
        <v>4152.1157890067097</v>
      </c>
      <c r="U35" s="19">
        <f t="shared" si="12"/>
        <v>0.36514957250960423</v>
      </c>
      <c r="V35" s="9">
        <f t="shared" si="13"/>
        <v>543403.94094130921</v>
      </c>
      <c r="W35" s="19">
        <f t="shared" si="14"/>
        <v>7.3066644383067221</v>
      </c>
      <c r="X35" s="14"/>
      <c r="Y35" s="9">
        <f>+[40]Optima!K35</f>
        <v>1050407.5955592401</v>
      </c>
      <c r="Z35" s="19">
        <f t="shared" si="15"/>
        <v>9.6042534498737311</v>
      </c>
      <c r="AA35" s="9">
        <f>+[40]Optima!L35</f>
        <v>16597.777048224198</v>
      </c>
      <c r="AB35" s="19">
        <f t="shared" si="16"/>
        <v>0.89931605159428896</v>
      </c>
      <c r="AC35" s="9">
        <f t="shared" si="17"/>
        <v>1067005.3726074642</v>
      </c>
      <c r="AD35" s="19">
        <f t="shared" si="18"/>
        <v>8.3473919233910756</v>
      </c>
      <c r="AE35" s="14"/>
      <c r="AF35" s="9">
        <f>+[40]United!K35</f>
        <v>1462495.6101995758</v>
      </c>
      <c r="AG35" s="19">
        <f t="shared" si="19"/>
        <v>18.567364634930566</v>
      </c>
      <c r="AH35" s="9">
        <f>+[40]United!L35</f>
        <v>2466.3070621750417</v>
      </c>
      <c r="AI35" s="19">
        <f t="shared" si="20"/>
        <v>0.21827657865076924</v>
      </c>
      <c r="AJ35" s="9">
        <f t="shared" si="21"/>
        <v>1464961.9172617509</v>
      </c>
      <c r="AK35" s="19">
        <f t="shared" si="22"/>
        <v>16.265426656693435</v>
      </c>
      <c r="AL35" s="14"/>
      <c r="AM35" s="9">
        <f>+[40]VaPremier!K35</f>
        <v>904508.17951584957</v>
      </c>
      <c r="AN35" s="19">
        <f t="shared" si="23"/>
        <v>7.1706120889785998</v>
      </c>
      <c r="AO35" s="9">
        <f>+[40]VaPremier!L35</f>
        <v>7518.1832354359694</v>
      </c>
      <c r="AP35" s="19">
        <f t="shared" si="24"/>
        <v>0.38952299028215998</v>
      </c>
      <c r="AQ35" s="9">
        <f t="shared" si="25"/>
        <v>912026.36275128555</v>
      </c>
      <c r="AR35" s="19">
        <f t="shared" si="26"/>
        <v>6.2707220936956691</v>
      </c>
      <c r="AS35" s="14"/>
      <c r="AT35" s="9">
        <f t="shared" si="27"/>
        <v>6736454.4228375796</v>
      </c>
      <c r="AU35" s="19">
        <f t="shared" si="31"/>
        <v>10.083727648203404</v>
      </c>
      <c r="AV35" s="19">
        <f t="shared" si="32"/>
        <v>47063.034832871468</v>
      </c>
      <c r="AW35" s="19">
        <f t="shared" si="28"/>
        <v>0.44325909896747323</v>
      </c>
      <c r="AX35" s="9">
        <f t="shared" si="29"/>
        <v>6783517.4576704511</v>
      </c>
      <c r="AY35" s="19">
        <f t="shared" si="30"/>
        <v>8.7616648058908453</v>
      </c>
      <c r="AZ35" s="14"/>
    </row>
    <row r="36" spans="1:52">
      <c r="A36" s="41">
        <v>24</v>
      </c>
      <c r="B36" s="41" t="s">
        <v>36</v>
      </c>
      <c r="C36" s="14"/>
      <c r="D36" s="9">
        <f>+[40]Aetna!K36</f>
        <v>256453.2</v>
      </c>
      <c r="E36" s="19">
        <f t="shared" si="3"/>
        <v>2.5272051794988029</v>
      </c>
      <c r="F36" s="9">
        <f>+[40]Aetna!L36</f>
        <v>0</v>
      </c>
      <c r="G36" s="19">
        <f t="shared" si="4"/>
        <v>0</v>
      </c>
      <c r="H36" s="9">
        <f t="shared" si="5"/>
        <v>256453.2</v>
      </c>
      <c r="I36" s="19">
        <f t="shared" si="6"/>
        <v>2.2041340426811975</v>
      </c>
      <c r="J36" s="14"/>
      <c r="K36" s="9">
        <f>+[40]Anthem!K36</f>
        <v>522757.98016444489</v>
      </c>
      <c r="L36" s="19">
        <f t="shared" si="7"/>
        <v>2.7615610316244488</v>
      </c>
      <c r="M36" s="9">
        <f>+[40]Anthem!L36</f>
        <v>0</v>
      </c>
      <c r="N36" s="19">
        <f t="shared" si="8"/>
        <v>0</v>
      </c>
      <c r="O36" s="9">
        <f t="shared" si="9"/>
        <v>522757.98016444489</v>
      </c>
      <c r="P36" s="19">
        <f t="shared" si="10"/>
        <v>2.3743163534166238</v>
      </c>
      <c r="Q36" s="14"/>
      <c r="R36" s="9">
        <f>+[40]Magellan!K36</f>
        <v>203769.5003821014</v>
      </c>
      <c r="S36" s="19">
        <f t="shared" si="11"/>
        <v>3.2344365140016094</v>
      </c>
      <c r="T36" s="9">
        <f>+[40]Magellan!L36</f>
        <v>2224.8263828546237</v>
      </c>
      <c r="U36" s="19">
        <f t="shared" si="12"/>
        <v>0.19565793534910067</v>
      </c>
      <c r="V36" s="9">
        <f t="shared" si="13"/>
        <v>205994.32676495603</v>
      </c>
      <c r="W36" s="19">
        <f t="shared" si="14"/>
        <v>2.7698205855098901</v>
      </c>
      <c r="X36" s="14"/>
      <c r="Y36" s="9">
        <f>+[40]Optima!K36</f>
        <v>398910.70352021512</v>
      </c>
      <c r="Z36" s="19">
        <f t="shared" si="15"/>
        <v>3.647383660088463</v>
      </c>
      <c r="AA36" s="9">
        <f>+[40]Optima!L36</f>
        <v>0</v>
      </c>
      <c r="AB36" s="19">
        <f t="shared" si="16"/>
        <v>0</v>
      </c>
      <c r="AC36" s="9">
        <f t="shared" si="17"/>
        <v>398910.70352021512</v>
      </c>
      <c r="AD36" s="19">
        <f t="shared" si="18"/>
        <v>3.1207565305708203</v>
      </c>
      <c r="AE36" s="14"/>
      <c r="AF36" s="9">
        <f>+[40]United!K36</f>
        <v>317935.50116923498</v>
      </c>
      <c r="AG36" s="19">
        <f t="shared" si="19"/>
        <v>4.0364048544344078</v>
      </c>
      <c r="AH36" s="9">
        <f>+[40]United!L36</f>
        <v>511.94301721823507</v>
      </c>
      <c r="AI36" s="19">
        <f t="shared" si="20"/>
        <v>4.5308701408818042E-2</v>
      </c>
      <c r="AJ36" s="9">
        <f t="shared" si="21"/>
        <v>318447.44418645324</v>
      </c>
      <c r="AK36" s="19">
        <f t="shared" si="22"/>
        <v>3.535712079879791</v>
      </c>
      <c r="AL36" s="14"/>
      <c r="AM36" s="9">
        <f>+[40]VaPremier!K36</f>
        <v>810069.83605825366</v>
      </c>
      <c r="AN36" s="19">
        <f t="shared" si="23"/>
        <v>6.4219392272001459</v>
      </c>
      <c r="AO36" s="9">
        <f>+[40]VaPremier!L36</f>
        <v>1409.888202177108</v>
      </c>
      <c r="AP36" s="19">
        <f t="shared" si="24"/>
        <v>7.3047417345065438E-2</v>
      </c>
      <c r="AQ36" s="9">
        <f t="shared" si="25"/>
        <v>811479.72426043078</v>
      </c>
      <c r="AR36" s="19">
        <f t="shared" si="26"/>
        <v>5.5794043279137444</v>
      </c>
      <c r="AS36" s="14"/>
      <c r="AT36" s="9">
        <f t="shared" si="27"/>
        <v>2509896.7212942503</v>
      </c>
      <c r="AU36" s="19">
        <f t="shared" si="31"/>
        <v>3.7570379570665913</v>
      </c>
      <c r="AV36" s="19">
        <f t="shared" si="32"/>
        <v>4146.6576022499667</v>
      </c>
      <c r="AW36" s="19">
        <f t="shared" si="28"/>
        <v>3.9054933856839807E-2</v>
      </c>
      <c r="AX36" s="9">
        <f t="shared" si="29"/>
        <v>2514043.3788965004</v>
      </c>
      <c r="AY36" s="19">
        <f t="shared" si="30"/>
        <v>3.2471657264555494</v>
      </c>
      <c r="AZ36" s="14"/>
    </row>
    <row r="37" spans="1:52">
      <c r="A37" s="41">
        <v>25</v>
      </c>
      <c r="B37" s="41" t="s">
        <v>37</v>
      </c>
      <c r="C37" s="14"/>
      <c r="D37" s="9">
        <f>+[40]Aetna!K37</f>
        <v>74390.080000000002</v>
      </c>
      <c r="E37" s="19">
        <f t="shared" si="3"/>
        <v>0.73307330725188957</v>
      </c>
      <c r="F37" s="9">
        <f>+[40]Aetna!L37</f>
        <v>523.08000000000004</v>
      </c>
      <c r="G37" s="19">
        <f t="shared" si="4"/>
        <v>3.5167406212182332E-2</v>
      </c>
      <c r="H37" s="9">
        <f t="shared" si="5"/>
        <v>74913.16</v>
      </c>
      <c r="I37" s="19">
        <f t="shared" si="6"/>
        <v>0.64385488736667496</v>
      </c>
      <c r="J37" s="14"/>
      <c r="K37" s="9">
        <f>+[40]Anthem!K37</f>
        <v>1908653.5031296974</v>
      </c>
      <c r="L37" s="19">
        <f t="shared" si="7"/>
        <v>10.082798038699286</v>
      </c>
      <c r="M37" s="9">
        <f>+[40]Anthem!L37</f>
        <v>26985.787509605707</v>
      </c>
      <c r="N37" s="19">
        <f t="shared" si="8"/>
        <v>0.87406191324757743</v>
      </c>
      <c r="O37" s="9">
        <f t="shared" si="9"/>
        <v>1935639.2906393032</v>
      </c>
      <c r="P37" s="19">
        <f t="shared" si="10"/>
        <v>8.7914870675621923</v>
      </c>
      <c r="Q37" s="14"/>
      <c r="R37" s="9">
        <f>+[40]Magellan!K37</f>
        <v>940079.78902505687</v>
      </c>
      <c r="S37" s="19">
        <f t="shared" si="11"/>
        <v>14.92190141309614</v>
      </c>
      <c r="T37" s="9">
        <f>+[40]Magellan!L37</f>
        <v>6107.5305587159946</v>
      </c>
      <c r="U37" s="19">
        <f t="shared" si="12"/>
        <v>0.53711463888101263</v>
      </c>
      <c r="V37" s="9">
        <f t="shared" si="13"/>
        <v>946187.31958377291</v>
      </c>
      <c r="W37" s="19">
        <f t="shared" si="14"/>
        <v>12.72253055066858</v>
      </c>
      <c r="X37" s="14"/>
      <c r="Y37" s="9">
        <f>+[40]Optima!K37</f>
        <v>1471354.8165925334</v>
      </c>
      <c r="Z37" s="19">
        <f t="shared" si="15"/>
        <v>13.45312489455452</v>
      </c>
      <c r="AA37" s="9">
        <f>+[40]Optima!L37</f>
        <v>13891.079124267533</v>
      </c>
      <c r="AB37" s="19">
        <f t="shared" si="16"/>
        <v>0.75265925033959324</v>
      </c>
      <c r="AC37" s="9">
        <f t="shared" si="17"/>
        <v>1485245.8957168008</v>
      </c>
      <c r="AD37" s="19">
        <f t="shared" si="18"/>
        <v>11.619369416912191</v>
      </c>
      <c r="AE37" s="14"/>
      <c r="AF37" s="9">
        <f>+[40]United!K37</f>
        <v>1204534.3284968378</v>
      </c>
      <c r="AG37" s="19">
        <f t="shared" si="19"/>
        <v>15.29237280202163</v>
      </c>
      <c r="AH37" s="9">
        <f>+[40]United!L37</f>
        <v>3968.7143207459485</v>
      </c>
      <c r="AI37" s="19">
        <f t="shared" si="20"/>
        <v>0.35124474030851832</v>
      </c>
      <c r="AJ37" s="9">
        <f t="shared" si="21"/>
        <v>1208503.0428175838</v>
      </c>
      <c r="AK37" s="19">
        <f t="shared" si="22"/>
        <v>13.417971740918702</v>
      </c>
      <c r="AL37" s="14"/>
      <c r="AM37" s="9">
        <f>+[40]VaPremier!K37</f>
        <v>969560.72606976761</v>
      </c>
      <c r="AN37" s="19">
        <f t="shared" si="23"/>
        <v>7.6863250336509745</v>
      </c>
      <c r="AO37" s="9">
        <f>+[40]VaPremier!L37</f>
        <v>12907.764601241011</v>
      </c>
      <c r="AP37" s="19">
        <f t="shared" si="24"/>
        <v>0.66876144247660807</v>
      </c>
      <c r="AQ37" s="9">
        <f t="shared" si="25"/>
        <v>982468.49067100859</v>
      </c>
      <c r="AR37" s="19">
        <f t="shared" si="26"/>
        <v>6.7550534967272764</v>
      </c>
      <c r="AS37" s="14"/>
      <c r="AT37" s="9">
        <f t="shared" si="27"/>
        <v>6568573.2433138937</v>
      </c>
      <c r="AU37" s="19">
        <f t="shared" si="31"/>
        <v>9.8324280794218026</v>
      </c>
      <c r="AV37" s="19">
        <f t="shared" si="32"/>
        <v>64383.956114576198</v>
      </c>
      <c r="AW37" s="19">
        <f t="shared" si="28"/>
        <v>0.60639468909419536</v>
      </c>
      <c r="AX37" s="9">
        <f t="shared" si="29"/>
        <v>6632957.1994284699</v>
      </c>
      <c r="AY37" s="19">
        <f t="shared" si="30"/>
        <v>8.5671995415149169</v>
      </c>
      <c r="AZ37" s="14"/>
    </row>
    <row r="38" spans="1:52">
      <c r="A38" s="41">
        <v>26</v>
      </c>
      <c r="B38" s="41" t="s">
        <v>38</v>
      </c>
      <c r="C38" s="14"/>
      <c r="D38" s="9">
        <f>+[40]Aetna!K38</f>
        <v>318836.46999999997</v>
      </c>
      <c r="E38" s="19">
        <f t="shared" si="3"/>
        <v>3.1419579806261515</v>
      </c>
      <c r="F38" s="9">
        <f>+[40]Aetna!L38</f>
        <v>4145</v>
      </c>
      <c r="G38" s="19">
        <f t="shared" si="4"/>
        <v>0.27867419658464432</v>
      </c>
      <c r="H38" s="9">
        <f t="shared" si="5"/>
        <v>322981.46999999997</v>
      </c>
      <c r="I38" s="19">
        <f t="shared" si="6"/>
        <v>2.7759234557502728</v>
      </c>
      <c r="J38" s="14"/>
      <c r="K38" s="9">
        <f>+[40]Anthem!K38</f>
        <v>999636.1251875367</v>
      </c>
      <c r="L38" s="19">
        <f t="shared" si="7"/>
        <v>5.2807537596146643</v>
      </c>
      <c r="M38" s="9">
        <f>+[40]Anthem!L38</f>
        <v>3974.0180436449391</v>
      </c>
      <c r="N38" s="19">
        <f t="shared" si="8"/>
        <v>0.12871730399834616</v>
      </c>
      <c r="O38" s="9">
        <f t="shared" si="9"/>
        <v>1003610.1432311817</v>
      </c>
      <c r="P38" s="19">
        <f t="shared" si="10"/>
        <v>4.5583005251856807</v>
      </c>
      <c r="Q38" s="14"/>
      <c r="R38" s="9">
        <f>+[40]Magellan!K38</f>
        <v>21050.740856934804</v>
      </c>
      <c r="S38" s="19">
        <f t="shared" si="11"/>
        <v>0.33413874376086994</v>
      </c>
      <c r="T38" s="9">
        <f>+[40]Magellan!L38</f>
        <v>189.84816524770224</v>
      </c>
      <c r="U38" s="19">
        <f t="shared" si="12"/>
        <v>1.6695819650664166E-2</v>
      </c>
      <c r="V38" s="9">
        <f t="shared" si="13"/>
        <v>21240.589022182507</v>
      </c>
      <c r="W38" s="19">
        <f t="shared" si="14"/>
        <v>0.28560311172610975</v>
      </c>
      <c r="X38" s="14"/>
      <c r="Y38" s="9">
        <f>+[40]Optima!K38</f>
        <v>1211214.2818780045</v>
      </c>
      <c r="Z38" s="19">
        <f t="shared" si="15"/>
        <v>11.074566667684669</v>
      </c>
      <c r="AA38" s="9">
        <f>+[40]Optima!L38</f>
        <v>9668.9660049258364</v>
      </c>
      <c r="AB38" s="19">
        <f t="shared" si="16"/>
        <v>0.52389282644808388</v>
      </c>
      <c r="AC38" s="9">
        <f t="shared" si="17"/>
        <v>1220883.2478829303</v>
      </c>
      <c r="AD38" s="19">
        <f t="shared" si="18"/>
        <v>9.55120866718506</v>
      </c>
      <c r="AE38" s="14"/>
      <c r="AF38" s="9">
        <f>+[40]United!K38</f>
        <v>171071.45734104572</v>
      </c>
      <c r="AG38" s="19">
        <f t="shared" si="19"/>
        <v>2.1718671187305056</v>
      </c>
      <c r="AH38" s="9">
        <f>+[40]United!L38</f>
        <v>580.32366422120754</v>
      </c>
      <c r="AI38" s="19">
        <f t="shared" si="20"/>
        <v>5.1360621667511069E-2</v>
      </c>
      <c r="AJ38" s="9">
        <f t="shared" si="21"/>
        <v>171651.78100526694</v>
      </c>
      <c r="AK38" s="19">
        <f t="shared" si="22"/>
        <v>1.9058443919488701</v>
      </c>
      <c r="AL38" s="14"/>
      <c r="AM38" s="9">
        <f>+[40]VaPremier!K38</f>
        <v>701552.02050932893</v>
      </c>
      <c r="AN38" s="19">
        <f t="shared" si="23"/>
        <v>5.5616494280949809</v>
      </c>
      <c r="AO38" s="9">
        <f>+[40]VaPremier!L38</f>
        <v>14080.421564328304</v>
      </c>
      <c r="AP38" s="19">
        <f t="shared" si="24"/>
        <v>0.72951772262205605</v>
      </c>
      <c r="AQ38" s="9">
        <f t="shared" si="25"/>
        <v>715632.44207365718</v>
      </c>
      <c r="AR38" s="19">
        <f t="shared" si="26"/>
        <v>4.9203974235341725</v>
      </c>
      <c r="AS38" s="14"/>
      <c r="AT38" s="9">
        <f t="shared" si="27"/>
        <v>3423361.0957728503</v>
      </c>
      <c r="AU38" s="19">
        <f t="shared" si="31"/>
        <v>5.1243931546838422</v>
      </c>
      <c r="AV38" s="19">
        <f t="shared" si="32"/>
        <v>32638.57744236799</v>
      </c>
      <c r="AW38" s="19">
        <f t="shared" si="28"/>
        <v>0.30740360200016942</v>
      </c>
      <c r="AX38" s="9">
        <f t="shared" si="29"/>
        <v>3455999.6732152184</v>
      </c>
      <c r="AY38" s="19">
        <f t="shared" si="30"/>
        <v>4.4638067042549769</v>
      </c>
      <c r="AZ38" s="14"/>
    </row>
    <row r="39" spans="1:52" s="6" customFormat="1">
      <c r="A39" s="41">
        <v>27</v>
      </c>
      <c r="B39" s="41" t="s">
        <v>39</v>
      </c>
      <c r="C39" s="14"/>
      <c r="D39" s="9">
        <f>+[40]Aetna!K39</f>
        <v>588411.31999999995</v>
      </c>
      <c r="E39" s="19">
        <f t="shared" si="3"/>
        <v>5.7984698010386584</v>
      </c>
      <c r="F39" s="9">
        <f>+[40]Aetna!L39</f>
        <v>7180.7300000000005</v>
      </c>
      <c r="G39" s="19">
        <f t="shared" si="4"/>
        <v>0.48277060642732289</v>
      </c>
      <c r="H39" s="9">
        <f t="shared" si="5"/>
        <v>595592.04999999993</v>
      </c>
      <c r="I39" s="19">
        <f t="shared" si="6"/>
        <v>5.1189250629560545</v>
      </c>
      <c r="J39" s="14"/>
      <c r="K39" s="9">
        <f>+[40]Anthem!K39</f>
        <v>1756645.1529310639</v>
      </c>
      <c r="L39" s="19">
        <f t="shared" si="7"/>
        <v>9.2797871764681297</v>
      </c>
      <c r="M39" s="9">
        <f>+[40]Anthem!L39</f>
        <v>16171.26366685122</v>
      </c>
      <c r="N39" s="19">
        <f t="shared" si="8"/>
        <v>0.52378258945556844</v>
      </c>
      <c r="O39" s="9">
        <f t="shared" si="9"/>
        <v>1772816.4165979151</v>
      </c>
      <c r="P39" s="19">
        <f t="shared" si="10"/>
        <v>8.0519612693617493</v>
      </c>
      <c r="Q39" s="14"/>
      <c r="R39" s="9">
        <f>+[40]Magellan!K39</f>
        <v>253201.57205297134</v>
      </c>
      <c r="S39" s="19">
        <f t="shared" si="11"/>
        <v>4.0190725722693861</v>
      </c>
      <c r="T39" s="9">
        <f>+[40]Magellan!L39</f>
        <v>2901.5443084073222</v>
      </c>
      <c r="U39" s="19">
        <f t="shared" si="12"/>
        <v>0.2551705486243358</v>
      </c>
      <c r="V39" s="9">
        <f t="shared" si="13"/>
        <v>256103.11636137866</v>
      </c>
      <c r="W39" s="19">
        <f t="shared" si="14"/>
        <v>3.443588446590454</v>
      </c>
      <c r="X39" s="14"/>
      <c r="Y39" s="9">
        <f>+[40]Optima!K39</f>
        <v>1487337.1641854856</v>
      </c>
      <c r="Z39" s="19">
        <f t="shared" si="15"/>
        <v>13.59925723180687</v>
      </c>
      <c r="AA39" s="9">
        <f>+[40]Optima!L39</f>
        <v>11209.329305274883</v>
      </c>
      <c r="AB39" s="19">
        <f t="shared" si="16"/>
        <v>0.60735421029881254</v>
      </c>
      <c r="AC39" s="9">
        <f t="shared" si="17"/>
        <v>1498546.4934907604</v>
      </c>
      <c r="AD39" s="19">
        <f t="shared" si="18"/>
        <v>11.723422597228714</v>
      </c>
      <c r="AE39" s="14"/>
      <c r="AF39" s="9">
        <f>+[40]United!K39</f>
        <v>21397.359977268148</v>
      </c>
      <c r="AG39" s="19">
        <f t="shared" si="19"/>
        <v>0.27165386490875809</v>
      </c>
      <c r="AH39" s="9">
        <f>+[40]United!L39</f>
        <v>2691.294022725916</v>
      </c>
      <c r="AI39" s="19">
        <f t="shared" si="20"/>
        <v>0.23818869127585768</v>
      </c>
      <c r="AJ39" s="9">
        <f t="shared" si="21"/>
        <v>24088.653999994065</v>
      </c>
      <c r="AK39" s="19">
        <f t="shared" si="22"/>
        <v>0.26745557702122957</v>
      </c>
      <c r="AL39" s="14"/>
      <c r="AM39" s="9">
        <f>+[40]VaPremier!K39</f>
        <v>633016.32891161239</v>
      </c>
      <c r="AN39" s="19">
        <f t="shared" si="23"/>
        <v>5.0183233755211418</v>
      </c>
      <c r="AO39" s="9">
        <f>+[40]VaPremier!L39</f>
        <v>4071.8538448171003</v>
      </c>
      <c r="AP39" s="19">
        <f t="shared" si="24"/>
        <v>0.210965952272789</v>
      </c>
      <c r="AQ39" s="9">
        <f t="shared" si="25"/>
        <v>637088.18275642954</v>
      </c>
      <c r="AR39" s="19">
        <f t="shared" si="26"/>
        <v>4.3803590624195872</v>
      </c>
      <c r="AS39" s="14"/>
      <c r="AT39" s="9">
        <f t="shared" si="27"/>
        <v>4740008.8980584014</v>
      </c>
      <c r="AU39" s="19">
        <f t="shared" si="31"/>
        <v>7.0952693773215278</v>
      </c>
      <c r="AV39" s="19">
        <f t="shared" si="32"/>
        <v>44226.015148076447</v>
      </c>
      <c r="AW39" s="19">
        <f t="shared" si="28"/>
        <v>0.41653887589429195</v>
      </c>
      <c r="AX39" s="9">
        <f t="shared" si="29"/>
        <v>4784234.9132064776</v>
      </c>
      <c r="AY39" s="19">
        <f t="shared" si="30"/>
        <v>6.1793697626232067</v>
      </c>
      <c r="AZ39" s="14"/>
    </row>
    <row r="40" spans="1:52" s="6" customFormat="1">
      <c r="A40" s="41">
        <v>28</v>
      </c>
      <c r="B40" s="41" t="s">
        <v>40</v>
      </c>
      <c r="C40" s="14"/>
      <c r="D40" s="9">
        <f>+[40]Aetna!K40</f>
        <v>168361.21000000002</v>
      </c>
      <c r="E40" s="19">
        <f t="shared" si="3"/>
        <v>1.6591070883057246</v>
      </c>
      <c r="F40" s="9">
        <f>+[40]Aetna!L40</f>
        <v>0</v>
      </c>
      <c r="G40" s="19">
        <f t="shared" si="4"/>
        <v>0</v>
      </c>
      <c r="H40" s="9">
        <f t="shared" si="5"/>
        <v>168361.21000000002</v>
      </c>
      <c r="I40" s="19">
        <f t="shared" si="6"/>
        <v>1.4470112848192109</v>
      </c>
      <c r="J40" s="14"/>
      <c r="K40" s="9">
        <f>+[40]Anthem!K40</f>
        <v>60985593.031492762</v>
      </c>
      <c r="L40" s="19">
        <f t="shared" si="7"/>
        <v>322.16712818673608</v>
      </c>
      <c r="M40" s="9">
        <f>+[40]Anthem!L40</f>
        <v>1647815.8814245015</v>
      </c>
      <c r="N40" s="19">
        <f t="shared" si="8"/>
        <v>53.372283520907608</v>
      </c>
      <c r="O40" s="9">
        <f t="shared" si="9"/>
        <v>62633408.912917264</v>
      </c>
      <c r="P40" s="19">
        <f t="shared" si="10"/>
        <v>284.47490558707403</v>
      </c>
      <c r="Q40" s="14"/>
      <c r="R40" s="9">
        <f>+[40]Magellan!K40</f>
        <v>48684623.940931112</v>
      </c>
      <c r="S40" s="19">
        <f t="shared" si="11"/>
        <v>772.77180858620807</v>
      </c>
      <c r="T40" s="9">
        <f>+[40]Magellan!L40</f>
        <v>1936666.4247399219</v>
      </c>
      <c r="U40" s="19">
        <f t="shared" si="12"/>
        <v>170.31628042739618</v>
      </c>
      <c r="V40" s="9">
        <f t="shared" si="13"/>
        <v>50621290.365671031</v>
      </c>
      <c r="W40" s="19">
        <f t="shared" si="14"/>
        <v>680.65899834170614</v>
      </c>
      <c r="X40" s="14"/>
      <c r="Y40" s="9">
        <f>+[40]Optima!K40</f>
        <v>37755482.05711256</v>
      </c>
      <c r="Z40" s="19">
        <f t="shared" si="15"/>
        <v>345.21191614728633</v>
      </c>
      <c r="AA40" s="9">
        <f>+[40]Optima!L40</f>
        <v>1689412.2920141525</v>
      </c>
      <c r="AB40" s="19">
        <f t="shared" si="16"/>
        <v>91.537293672201585</v>
      </c>
      <c r="AC40" s="9">
        <f t="shared" si="17"/>
        <v>39444894.349126711</v>
      </c>
      <c r="AD40" s="19">
        <f t="shared" si="18"/>
        <v>308.58513083611746</v>
      </c>
      <c r="AE40" s="14"/>
      <c r="AF40" s="9">
        <f>+[40]United!K40</f>
        <v>50364639.59271758</v>
      </c>
      <c r="AG40" s="19">
        <f t="shared" si="19"/>
        <v>639.41294695389672</v>
      </c>
      <c r="AH40" s="9">
        <f>+[40]United!L40</f>
        <v>1031171.5179186878</v>
      </c>
      <c r="AI40" s="19">
        <f t="shared" si="20"/>
        <v>91.262192930231677</v>
      </c>
      <c r="AJ40" s="9">
        <f t="shared" si="21"/>
        <v>51395811.110636272</v>
      </c>
      <c r="AK40" s="19">
        <f t="shared" si="22"/>
        <v>570.64609409362322</v>
      </c>
      <c r="AL40" s="14"/>
      <c r="AM40" s="9">
        <f>+[40]VaPremier!K40</f>
        <v>48728264.597070083</v>
      </c>
      <c r="AN40" s="19">
        <f t="shared" si="23"/>
        <v>386.29997064451749</v>
      </c>
      <c r="AO40" s="9">
        <f>+[40]VaPremier!L40</f>
        <v>75224.982913259402</v>
      </c>
      <c r="AP40" s="19">
        <f t="shared" si="24"/>
        <v>3.8974655672379361</v>
      </c>
      <c r="AQ40" s="9">
        <f t="shared" si="25"/>
        <v>48803489.579983339</v>
      </c>
      <c r="AR40" s="19">
        <f t="shared" si="26"/>
        <v>335.55293230279659</v>
      </c>
      <c r="AS40" s="14"/>
      <c r="AT40" s="9">
        <f t="shared" si="27"/>
        <v>246686964.42932409</v>
      </c>
      <c r="AU40" s="19">
        <f t="shared" si="31"/>
        <v>369.26311788502107</v>
      </c>
      <c r="AV40" s="19">
        <f t="shared" si="32"/>
        <v>6380291.0990105234</v>
      </c>
      <c r="AW40" s="19">
        <f t="shared" si="28"/>
        <v>60.092216614179641</v>
      </c>
      <c r="AX40" s="9">
        <f t="shared" si="29"/>
        <v>253067255.52833462</v>
      </c>
      <c r="AY40" s="19">
        <f t="shared" si="30"/>
        <v>326.86441512416206</v>
      </c>
      <c r="AZ40" s="14"/>
    </row>
    <row r="41" spans="1:52" s="6" customFormat="1">
      <c r="A41" s="41">
        <v>29</v>
      </c>
      <c r="B41" s="41" t="s">
        <v>41</v>
      </c>
      <c r="C41" s="14"/>
      <c r="D41" s="9">
        <f>+[40]Aetna!K41</f>
        <v>8592.69</v>
      </c>
      <c r="E41" s="19">
        <f t="shared" si="3"/>
        <v>8.4676232052583345E-2</v>
      </c>
      <c r="F41" s="9">
        <f>+[40]Aetna!L41</f>
        <v>266.5</v>
      </c>
      <c r="G41" s="19">
        <f t="shared" si="4"/>
        <v>1.7917170902245528E-2</v>
      </c>
      <c r="H41" s="9">
        <f t="shared" si="5"/>
        <v>8859.19</v>
      </c>
      <c r="I41" s="19">
        <f t="shared" si="6"/>
        <v>7.6141932600493345E-2</v>
      </c>
      <c r="J41" s="14"/>
      <c r="K41" s="9">
        <f>+[40]Anthem!K41</f>
        <v>1457587.7937886363</v>
      </c>
      <c r="L41" s="19">
        <f t="shared" si="7"/>
        <v>7.6999640449906304</v>
      </c>
      <c r="M41" s="9">
        <f>+[40]Anthem!L41</f>
        <v>49093.733557115564</v>
      </c>
      <c r="N41" s="19">
        <f t="shared" si="8"/>
        <v>1.5901319413459727</v>
      </c>
      <c r="O41" s="9">
        <f t="shared" si="9"/>
        <v>1506681.5273457519</v>
      </c>
      <c r="P41" s="19">
        <f t="shared" si="10"/>
        <v>6.8432022570797004</v>
      </c>
      <c r="Q41" s="14"/>
      <c r="R41" s="9">
        <f>+[40]Magellan!K41</f>
        <v>208681.36494943034</v>
      </c>
      <c r="S41" s="19">
        <f t="shared" si="11"/>
        <v>3.312402618244926</v>
      </c>
      <c r="T41" s="9">
        <f>+[40]Magellan!L41</f>
        <v>33309.327247364345</v>
      </c>
      <c r="U41" s="19">
        <f t="shared" si="12"/>
        <v>2.9293225967253842</v>
      </c>
      <c r="V41" s="9">
        <f t="shared" si="13"/>
        <v>241990.69219679467</v>
      </c>
      <c r="W41" s="19">
        <f t="shared" si="14"/>
        <v>3.2538313616435799</v>
      </c>
      <c r="X41" s="14"/>
      <c r="Y41" s="9">
        <f>+[40]Optima!K41</f>
        <v>522629.41697421734</v>
      </c>
      <c r="Z41" s="19">
        <f t="shared" si="15"/>
        <v>4.7785882377476003</v>
      </c>
      <c r="AA41" s="9">
        <f>+[40]Optima!L41</f>
        <v>15596.509289204516</v>
      </c>
      <c r="AB41" s="19">
        <f t="shared" si="16"/>
        <v>0.84506443916366036</v>
      </c>
      <c r="AC41" s="9">
        <f t="shared" si="17"/>
        <v>538225.92626342189</v>
      </c>
      <c r="AD41" s="19">
        <f t="shared" si="18"/>
        <v>4.2106467925947344</v>
      </c>
      <c r="AE41" s="14"/>
      <c r="AF41" s="9">
        <f>+[40]United!K41</f>
        <v>807359.66397348884</v>
      </c>
      <c r="AG41" s="19">
        <f t="shared" si="19"/>
        <v>10.249973516491536</v>
      </c>
      <c r="AH41" s="9">
        <f>+[40]United!L41</f>
        <v>16655.464787812081</v>
      </c>
      <c r="AI41" s="19">
        <f t="shared" si="20"/>
        <v>1.4740653852387009</v>
      </c>
      <c r="AJ41" s="9">
        <f t="shared" si="21"/>
        <v>824015.12876130093</v>
      </c>
      <c r="AK41" s="19">
        <f t="shared" si="22"/>
        <v>9.1490143756945006</v>
      </c>
      <c r="AL41" s="14"/>
      <c r="AM41" s="9">
        <f>+[40]VaPremier!K41</f>
        <v>135977.40138049721</v>
      </c>
      <c r="AN41" s="19">
        <f t="shared" si="23"/>
        <v>1.0779794149443656</v>
      </c>
      <c r="AO41" s="9">
        <f>+[40]VaPremier!L41</f>
        <v>0</v>
      </c>
      <c r="AP41" s="19">
        <f t="shared" si="24"/>
        <v>0</v>
      </c>
      <c r="AQ41" s="9">
        <f t="shared" si="25"/>
        <v>135977.40138049721</v>
      </c>
      <c r="AR41" s="19">
        <f t="shared" si="26"/>
        <v>0.93492527179561069</v>
      </c>
      <c r="AS41" s="14"/>
      <c r="AT41" s="9">
        <f t="shared" si="27"/>
        <v>3140828.3310662699</v>
      </c>
      <c r="AU41" s="19">
        <f t="shared" si="31"/>
        <v>4.7014728360461007</v>
      </c>
      <c r="AV41" s="19">
        <f t="shared" si="32"/>
        <v>114921.53488149651</v>
      </c>
      <c r="AW41" s="19">
        <f t="shared" si="28"/>
        <v>1.0823784778101861</v>
      </c>
      <c r="AX41" s="9">
        <f t="shared" si="29"/>
        <v>3255749.8659477662</v>
      </c>
      <c r="AY41" s="19">
        <f t="shared" si="30"/>
        <v>4.2051618788130174</v>
      </c>
      <c r="AZ41" s="14"/>
    </row>
    <row r="42" spans="1:52" s="6" customFormat="1">
      <c r="A42" s="41">
        <v>30</v>
      </c>
      <c r="B42" s="41" t="s">
        <v>42</v>
      </c>
      <c r="C42" s="14"/>
      <c r="D42" s="9">
        <f>+[40]Aetna!K42</f>
        <v>29941.800000000003</v>
      </c>
      <c r="E42" s="19">
        <f t="shared" si="3"/>
        <v>0.29505996432689185</v>
      </c>
      <c r="F42" s="9">
        <f>+[40]Aetna!L42</f>
        <v>459.27</v>
      </c>
      <c r="G42" s="19">
        <f t="shared" si="4"/>
        <v>3.0877369907220651E-2</v>
      </c>
      <c r="H42" s="9">
        <f t="shared" si="5"/>
        <v>30401.070000000003</v>
      </c>
      <c r="I42" s="19">
        <f t="shared" si="6"/>
        <v>0.26128756950950144</v>
      </c>
      <c r="J42" s="14"/>
      <c r="K42" s="9">
        <f>+[40]Anthem!K42</f>
        <v>2207327.7134031355</v>
      </c>
      <c r="L42" s="19">
        <f t="shared" si="7"/>
        <v>11.660597118845077</v>
      </c>
      <c r="M42" s="9">
        <f>+[40]Anthem!L42</f>
        <v>1067043.189444327</v>
      </c>
      <c r="N42" s="19">
        <f t="shared" si="8"/>
        <v>34.561222693668689</v>
      </c>
      <c r="O42" s="9">
        <f t="shared" si="9"/>
        <v>3274370.9028474623</v>
      </c>
      <c r="P42" s="19">
        <f t="shared" si="10"/>
        <v>14.871877000015726</v>
      </c>
      <c r="Q42" s="14"/>
      <c r="R42" s="9">
        <f>+[40]Magellan!K42</f>
        <v>992273.09259447036</v>
      </c>
      <c r="S42" s="19">
        <f t="shared" si="11"/>
        <v>15.750366549118578</v>
      </c>
      <c r="T42" s="9">
        <f>+[40]Magellan!L42</f>
        <v>690628.28412647941</v>
      </c>
      <c r="U42" s="19">
        <f t="shared" si="12"/>
        <v>60.735932119117003</v>
      </c>
      <c r="V42" s="9">
        <f t="shared" si="13"/>
        <v>1682901.3767209498</v>
      </c>
      <c r="W42" s="19">
        <f t="shared" si="14"/>
        <v>22.628462394225568</v>
      </c>
      <c r="X42" s="14"/>
      <c r="Y42" s="9">
        <f>+[40]Optima!K42</f>
        <v>1707944.1151737045</v>
      </c>
      <c r="Z42" s="19">
        <f t="shared" si="15"/>
        <v>15.616345721124857</v>
      </c>
      <c r="AA42" s="9">
        <f>+[40]Optima!L42</f>
        <v>561975.36480284994</v>
      </c>
      <c r="AB42" s="19">
        <f t="shared" si="16"/>
        <v>30.449467100284458</v>
      </c>
      <c r="AC42" s="9">
        <f t="shared" si="17"/>
        <v>2269919.4799765544</v>
      </c>
      <c r="AD42" s="19">
        <f t="shared" si="18"/>
        <v>17.758024486419359</v>
      </c>
      <c r="AE42" s="14"/>
      <c r="AF42" s="9">
        <f>+[40]United!K42</f>
        <v>1979087.027205579</v>
      </c>
      <c r="AG42" s="19">
        <f t="shared" si="19"/>
        <v>25.125839846707109</v>
      </c>
      <c r="AH42" s="9">
        <f>+[40]United!L42</f>
        <v>811148.36106207129</v>
      </c>
      <c r="AI42" s="19">
        <f t="shared" si="20"/>
        <v>71.789393845656363</v>
      </c>
      <c r="AJ42" s="9">
        <f t="shared" si="21"/>
        <v>2790235.3882676503</v>
      </c>
      <c r="AK42" s="19">
        <f t="shared" si="22"/>
        <v>30.97989683418438</v>
      </c>
      <c r="AL42" s="14"/>
      <c r="AM42" s="9">
        <f>+[40]VaPremier!K42</f>
        <v>3531815.2606430477</v>
      </c>
      <c r="AN42" s="19">
        <f t="shared" si="23"/>
        <v>27.998947690624362</v>
      </c>
      <c r="AO42" s="9">
        <f>+[40]VaPremier!L42</f>
        <v>1326272.6380227434</v>
      </c>
      <c r="AP42" s="19">
        <f t="shared" si="24"/>
        <v>68.715229160289283</v>
      </c>
      <c r="AQ42" s="9">
        <f t="shared" si="25"/>
        <v>4858087.8986657914</v>
      </c>
      <c r="AR42" s="19">
        <f t="shared" si="26"/>
        <v>33.402235246117293</v>
      </c>
      <c r="AS42" s="14"/>
      <c r="AT42" s="9">
        <f t="shared" si="27"/>
        <v>10448389.009019937</v>
      </c>
      <c r="AU42" s="19">
        <f t="shared" si="31"/>
        <v>15.640083420182766</v>
      </c>
      <c r="AV42" s="19">
        <f t="shared" si="32"/>
        <v>4457527.1074584713</v>
      </c>
      <c r="AW42" s="19">
        <f t="shared" si="28"/>
        <v>41.982831245193985</v>
      </c>
      <c r="AX42" s="9">
        <f t="shared" si="29"/>
        <v>14905916.11647841</v>
      </c>
      <c r="AY42" s="19">
        <f t="shared" si="30"/>
        <v>19.252643109163603</v>
      </c>
      <c r="AZ42" s="14"/>
    </row>
    <row r="43" spans="1:52" s="6" customFormat="1">
      <c r="A43" s="41">
        <v>31</v>
      </c>
      <c r="B43" s="41" t="s">
        <v>43</v>
      </c>
      <c r="C43" s="14"/>
      <c r="D43" s="9">
        <f>+[40]Aetna!K43</f>
        <v>0</v>
      </c>
      <c r="E43" s="19">
        <f t="shared" si="3"/>
        <v>0</v>
      </c>
      <c r="F43" s="9">
        <f>+[40]Aetna!L43</f>
        <v>0</v>
      </c>
      <c r="G43" s="19">
        <f t="shared" si="4"/>
        <v>0</v>
      </c>
      <c r="H43" s="9">
        <f t="shared" si="5"/>
        <v>0</v>
      </c>
      <c r="I43" s="19">
        <f t="shared" si="6"/>
        <v>0</v>
      </c>
      <c r="J43" s="14"/>
      <c r="K43" s="9">
        <f>+[40]Anthem!K43</f>
        <v>43860.59609279201</v>
      </c>
      <c r="L43" s="19">
        <f t="shared" si="7"/>
        <v>0.2317013179895826</v>
      </c>
      <c r="M43" s="9">
        <f>+[40]Anthem!L43</f>
        <v>14708.538244700241</v>
      </c>
      <c r="N43" s="19">
        <f t="shared" si="8"/>
        <v>0.47640533279459224</v>
      </c>
      <c r="O43" s="9">
        <f t="shared" si="9"/>
        <v>58569.134337492251</v>
      </c>
      <c r="P43" s="19">
        <f t="shared" si="10"/>
        <v>0.26601536225084138</v>
      </c>
      <c r="Q43" s="14"/>
      <c r="R43" s="9">
        <f>+[40]Magellan!K43</f>
        <v>-693.23286988971086</v>
      </c>
      <c r="S43" s="19">
        <f t="shared" si="11"/>
        <v>-1.1003696347455728E-2</v>
      </c>
      <c r="T43" s="9">
        <f>+[40]Magellan!L43</f>
        <v>10853.093691587233</v>
      </c>
      <c r="U43" s="19">
        <f t="shared" si="12"/>
        <v>0.95445375882395866</v>
      </c>
      <c r="V43" s="9">
        <f t="shared" si="13"/>
        <v>10159.860821697523</v>
      </c>
      <c r="W43" s="19">
        <f t="shared" si="14"/>
        <v>0.13661051783218622</v>
      </c>
      <c r="X43" s="14"/>
      <c r="Y43" s="9">
        <f>+[40]Optima!K43</f>
        <v>44700.692053493767</v>
      </c>
      <c r="Z43" s="19">
        <f t="shared" si="15"/>
        <v>0.40871446253960231</v>
      </c>
      <c r="AA43" s="9">
        <f>+[40]Optima!L43</f>
        <v>10986.457424288366</v>
      </c>
      <c r="AB43" s="19">
        <f t="shared" si="16"/>
        <v>0.59527836065715034</v>
      </c>
      <c r="AC43" s="9">
        <f t="shared" si="17"/>
        <v>55687.149477782135</v>
      </c>
      <c r="AD43" s="19">
        <f t="shared" si="18"/>
        <v>0.43565147254279002</v>
      </c>
      <c r="AE43" s="14"/>
      <c r="AF43" s="9">
        <f>+[40]United!K43</f>
        <v>7013.0027088934294</v>
      </c>
      <c r="AG43" s="19">
        <f t="shared" si="19"/>
        <v>8.9034782445610847E-2</v>
      </c>
      <c r="AH43" s="9">
        <f>+[40]United!L43</f>
        <v>1999.9951159729153</v>
      </c>
      <c r="AI43" s="19">
        <f t="shared" si="20"/>
        <v>0.17700638250932962</v>
      </c>
      <c r="AJ43" s="9">
        <f t="shared" si="21"/>
        <v>9012.9978248663447</v>
      </c>
      <c r="AK43" s="19">
        <f t="shared" si="22"/>
        <v>0.10007103485073551</v>
      </c>
      <c r="AL43" s="14"/>
      <c r="AM43" s="9">
        <f>+[40]VaPremier!K43</f>
        <v>11589.092841520682</v>
      </c>
      <c r="AN43" s="19">
        <f t="shared" si="23"/>
        <v>9.1874115803114623E-2</v>
      </c>
      <c r="AO43" s="9">
        <f>+[40]VaPremier!L43</f>
        <v>5569.9948622589063</v>
      </c>
      <c r="AP43" s="19">
        <f t="shared" si="24"/>
        <v>0.28858581743220074</v>
      </c>
      <c r="AQ43" s="9">
        <f t="shared" si="25"/>
        <v>17159.087703779587</v>
      </c>
      <c r="AR43" s="19">
        <f t="shared" si="26"/>
        <v>0.11797890364392395</v>
      </c>
      <c r="AS43" s="14"/>
      <c r="AT43" s="9">
        <f t="shared" si="27"/>
        <v>106470.15082681019</v>
      </c>
      <c r="AU43" s="19">
        <f t="shared" si="31"/>
        <v>0.15937404697061036</v>
      </c>
      <c r="AV43" s="19">
        <f t="shared" si="32"/>
        <v>44118.079338807664</v>
      </c>
      <c r="AW43" s="19">
        <f t="shared" si="28"/>
        <v>0.41552229186538886</v>
      </c>
      <c r="AX43" s="9">
        <f t="shared" si="29"/>
        <v>150588.23016561786</v>
      </c>
      <c r="AY43" s="19">
        <f t="shared" si="30"/>
        <v>0.19450139321622451</v>
      </c>
      <c r="AZ43" s="14"/>
    </row>
    <row r="44" spans="1:52" s="6" customFormat="1">
      <c r="A44" s="41">
        <v>32</v>
      </c>
      <c r="B44" s="41" t="s">
        <v>44</v>
      </c>
      <c r="C44" s="14"/>
      <c r="D44" s="9">
        <f>+[40]Aetna!K44</f>
        <v>400982.5</v>
      </c>
      <c r="E44" s="19">
        <f t="shared" si="3"/>
        <v>3.9514619076243878</v>
      </c>
      <c r="F44" s="9">
        <f>+[40]Aetna!L44</f>
        <v>3202.4700000000003</v>
      </c>
      <c r="G44" s="19">
        <f t="shared" si="4"/>
        <v>0.21530657523194838</v>
      </c>
      <c r="H44" s="9">
        <f t="shared" si="5"/>
        <v>404184.97</v>
      </c>
      <c r="I44" s="19">
        <f t="shared" si="6"/>
        <v>3.4738418234480148</v>
      </c>
      <c r="J44" s="14"/>
      <c r="K44" s="9">
        <f>+[40]Anthem!K44</f>
        <v>16161479.058546357</v>
      </c>
      <c r="L44" s="19">
        <f t="shared" si="7"/>
        <v>85.375857423461198</v>
      </c>
      <c r="M44" s="9">
        <f>+[40]Anthem!L44</f>
        <v>5573046.831726375</v>
      </c>
      <c r="N44" s="19">
        <f t="shared" si="8"/>
        <v>180.50938756644345</v>
      </c>
      <c r="O44" s="9">
        <f t="shared" si="9"/>
        <v>21734525.890272733</v>
      </c>
      <c r="P44" s="19">
        <f t="shared" si="10"/>
        <v>98.716121442657254</v>
      </c>
      <c r="Q44" s="14"/>
      <c r="R44" s="9">
        <f>+[40]Magellan!K44</f>
        <v>2967117.3115945552</v>
      </c>
      <c r="S44" s="19">
        <f t="shared" si="11"/>
        <v>47.097100184040556</v>
      </c>
      <c r="T44" s="9">
        <f>+[40]Magellan!L44</f>
        <v>2276572.1243512169</v>
      </c>
      <c r="U44" s="19">
        <f t="shared" si="12"/>
        <v>200.20861176248499</v>
      </c>
      <c r="V44" s="9">
        <f t="shared" si="13"/>
        <v>5243689.4359457716</v>
      </c>
      <c r="W44" s="19">
        <f t="shared" si="14"/>
        <v>70.507179356816124</v>
      </c>
      <c r="X44" s="14"/>
      <c r="Y44" s="9">
        <f>+[40]Optima!K44</f>
        <v>11669618.219670456</v>
      </c>
      <c r="Z44" s="19">
        <f t="shared" si="15"/>
        <v>106.69950552414721</v>
      </c>
      <c r="AA44" s="9">
        <f>+[40]Optima!L44</f>
        <v>3428367.1267054551</v>
      </c>
      <c r="AB44" s="19">
        <f t="shared" si="16"/>
        <v>185.75894704732636</v>
      </c>
      <c r="AC44" s="9">
        <f t="shared" si="17"/>
        <v>15097985.346375911</v>
      </c>
      <c r="AD44" s="19">
        <f t="shared" si="18"/>
        <v>118.11449517994063</v>
      </c>
      <c r="AE44" s="14"/>
      <c r="AF44" s="9">
        <f>+[40]United!K44</f>
        <v>2048802.2019643453</v>
      </c>
      <c r="AG44" s="19">
        <f t="shared" si="19"/>
        <v>26.010920842032135</v>
      </c>
      <c r="AH44" s="9">
        <f>+[40]United!L44</f>
        <v>1044975.3567233523</v>
      </c>
      <c r="AI44" s="19">
        <f t="shared" si="20"/>
        <v>92.483879699385113</v>
      </c>
      <c r="AJ44" s="9">
        <f t="shared" si="21"/>
        <v>3093777.5586876976</v>
      </c>
      <c r="AK44" s="19">
        <f t="shared" si="22"/>
        <v>34.350116122484593</v>
      </c>
      <c r="AL44" s="14"/>
      <c r="AM44" s="9">
        <f>+[40]VaPremier!K44</f>
        <v>6896045.9282667469</v>
      </c>
      <c r="AN44" s="19">
        <f t="shared" si="23"/>
        <v>54.669345639139905</v>
      </c>
      <c r="AO44" s="9">
        <f>+[40]VaPremier!L44</f>
        <v>1891460.6189628653</v>
      </c>
      <c r="AP44" s="19">
        <f t="shared" si="24"/>
        <v>97.998063259046958</v>
      </c>
      <c r="AQ44" s="9">
        <f t="shared" si="25"/>
        <v>8787506.5472296122</v>
      </c>
      <c r="AR44" s="19">
        <f t="shared" si="26"/>
        <v>60.419318678439602</v>
      </c>
      <c r="AS44" s="14"/>
      <c r="AT44" s="9">
        <f t="shared" si="27"/>
        <v>40144045.22004246</v>
      </c>
      <c r="AU44" s="19">
        <f t="shared" si="31"/>
        <v>60.09119831995482</v>
      </c>
      <c r="AV44" s="19">
        <f t="shared" si="32"/>
        <v>14217624.528469265</v>
      </c>
      <c r="AW44" s="19">
        <f t="shared" si="28"/>
        <v>133.90745965122923</v>
      </c>
      <c r="AX44" s="9">
        <f t="shared" si="29"/>
        <v>54361669.748511724</v>
      </c>
      <c r="AY44" s="19">
        <f t="shared" si="30"/>
        <v>70.214122923266331</v>
      </c>
      <c r="AZ44" s="14"/>
    </row>
    <row r="45" spans="1:52" s="6" customFormat="1">
      <c r="A45" s="41">
        <v>33</v>
      </c>
      <c r="B45" s="41" t="s">
        <v>45</v>
      </c>
      <c r="C45" s="14"/>
      <c r="D45" s="9">
        <f>+[40]Aetna!K45</f>
        <v>5173.2899999999991</v>
      </c>
      <c r="E45" s="19">
        <f t="shared" si="3"/>
        <v>5.0979926485804655E-2</v>
      </c>
      <c r="F45" s="9">
        <f>+[40]Aetna!L45</f>
        <v>132.62</v>
      </c>
      <c r="G45" s="19">
        <f t="shared" si="4"/>
        <v>8.9162296624983196E-3</v>
      </c>
      <c r="H45" s="9">
        <f t="shared" si="5"/>
        <v>5305.9099999999989</v>
      </c>
      <c r="I45" s="19">
        <f t="shared" si="6"/>
        <v>4.5602616221605309E-2</v>
      </c>
      <c r="J45" s="14"/>
      <c r="K45" s="9">
        <f>+[40]Anthem!K45</f>
        <v>211369.1591445799</v>
      </c>
      <c r="L45" s="19">
        <f t="shared" si="7"/>
        <v>1.1165947825364235</v>
      </c>
      <c r="M45" s="9">
        <f>+[40]Anthem!L45</f>
        <v>153102.14518951913</v>
      </c>
      <c r="N45" s="19">
        <f t="shared" si="8"/>
        <v>4.9589345465284422</v>
      </c>
      <c r="O45" s="9">
        <f t="shared" si="9"/>
        <v>364471.30433409906</v>
      </c>
      <c r="P45" s="19">
        <f t="shared" si="10"/>
        <v>1.6553935302131926</v>
      </c>
      <c r="Q45" s="14"/>
      <c r="R45" s="9">
        <f>+[40]Magellan!K45</f>
        <v>30147.553749392202</v>
      </c>
      <c r="S45" s="19">
        <f t="shared" si="11"/>
        <v>0.4785325991967016</v>
      </c>
      <c r="T45" s="9">
        <f>+[40]Magellan!L45</f>
        <v>14003.365177804</v>
      </c>
      <c r="U45" s="19">
        <f t="shared" si="12"/>
        <v>1.2314981248618415</v>
      </c>
      <c r="V45" s="9">
        <f t="shared" si="13"/>
        <v>44150.918927196202</v>
      </c>
      <c r="W45" s="19">
        <f t="shared" si="14"/>
        <v>0.59365772851240672</v>
      </c>
      <c r="X45" s="14"/>
      <c r="Y45" s="9">
        <f>+[40]Optima!K45</f>
        <v>488799.13293407636</v>
      </c>
      <c r="Z45" s="19">
        <f t="shared" si="15"/>
        <v>4.4692658151219851</v>
      </c>
      <c r="AA45" s="9">
        <f>+[40]Optima!L45</f>
        <v>350493.06532328011</v>
      </c>
      <c r="AB45" s="19">
        <f t="shared" si="16"/>
        <v>18.990738259822287</v>
      </c>
      <c r="AC45" s="9">
        <f t="shared" si="17"/>
        <v>839292.19825735642</v>
      </c>
      <c r="AD45" s="19">
        <f t="shared" si="18"/>
        <v>6.565947179795474</v>
      </c>
      <c r="AE45" s="14"/>
      <c r="AF45" s="9">
        <f>+[40]United!K45</f>
        <v>-57127.807929317903</v>
      </c>
      <c r="AG45" s="19">
        <f t="shared" si="19"/>
        <v>-0.72527591414320591</v>
      </c>
      <c r="AH45" s="9">
        <f>+[40]United!L45</f>
        <v>-155462.80645017987</v>
      </c>
      <c r="AI45" s="19">
        <f t="shared" si="20"/>
        <v>-13.758988091882456</v>
      </c>
      <c r="AJ45" s="9">
        <f t="shared" si="21"/>
        <v>-212590.61437949777</v>
      </c>
      <c r="AK45" s="19">
        <f t="shared" si="22"/>
        <v>-2.3603869870927738</v>
      </c>
      <c r="AL45" s="14"/>
      <c r="AM45" s="9">
        <f>+[40]VaPremier!K45</f>
        <v>24409.380197617644</v>
      </c>
      <c r="AN45" s="19">
        <f t="shared" si="23"/>
        <v>0.19350869422010009</v>
      </c>
      <c r="AO45" s="9">
        <f>+[40]VaPremier!L45</f>
        <v>20872.365832760919</v>
      </c>
      <c r="AP45" s="19">
        <f t="shared" si="24"/>
        <v>1.0814137004694533</v>
      </c>
      <c r="AQ45" s="9">
        <f t="shared" si="25"/>
        <v>45281.746030378563</v>
      </c>
      <c r="AR45" s="19">
        <f t="shared" si="26"/>
        <v>0.31133885693526331</v>
      </c>
      <c r="AS45" s="14"/>
      <c r="AT45" s="9">
        <f t="shared" si="27"/>
        <v>702770.70809634821</v>
      </c>
      <c r="AU45" s="19">
        <f t="shared" si="31"/>
        <v>1.0519700683425066</v>
      </c>
      <c r="AV45" s="19">
        <f t="shared" si="32"/>
        <v>383140.75507318426</v>
      </c>
      <c r="AW45" s="19">
        <f t="shared" si="28"/>
        <v>3.6085778674187359</v>
      </c>
      <c r="AX45" s="9">
        <f t="shared" si="29"/>
        <v>1085911.4631695324</v>
      </c>
      <c r="AY45" s="19">
        <f t="shared" si="30"/>
        <v>1.4025750369975891</v>
      </c>
      <c r="AZ45" s="14"/>
    </row>
    <row r="46" spans="1:52" s="6" customFormat="1">
      <c r="A46" s="41">
        <v>34</v>
      </c>
      <c r="B46" s="41" t="s">
        <v>46</v>
      </c>
      <c r="C46" s="14"/>
      <c r="D46" s="9">
        <f>+[40]Aetna!K46</f>
        <v>0</v>
      </c>
      <c r="E46" s="19">
        <f t="shared" si="3"/>
        <v>0</v>
      </c>
      <c r="F46" s="9">
        <f>+[40]Aetna!L46</f>
        <v>0</v>
      </c>
      <c r="G46" s="19">
        <f t="shared" si="4"/>
        <v>0</v>
      </c>
      <c r="H46" s="9">
        <f t="shared" si="5"/>
        <v>0</v>
      </c>
      <c r="I46" s="19">
        <f t="shared" si="6"/>
        <v>0</v>
      </c>
      <c r="J46" s="14"/>
      <c r="K46" s="9">
        <f>+[40]Anthem!K46</f>
        <v>40392321.042043351</v>
      </c>
      <c r="L46" s="19">
        <f t="shared" si="7"/>
        <v>213.37954464412383</v>
      </c>
      <c r="M46" s="9">
        <f>+[40]Anthem!L46</f>
        <v>1175383.6312077446</v>
      </c>
      <c r="N46" s="19">
        <f t="shared" si="8"/>
        <v>38.070338511619632</v>
      </c>
      <c r="O46" s="9">
        <f t="shared" si="9"/>
        <v>41567704.673251092</v>
      </c>
      <c r="P46" s="19">
        <f t="shared" si="10"/>
        <v>188.79650760882896</v>
      </c>
      <c r="Q46" s="14"/>
      <c r="R46" s="9">
        <f>+[40]Magellan!K46</f>
        <v>6840844.8764551263</v>
      </c>
      <c r="S46" s="19">
        <f t="shared" si="11"/>
        <v>108.58483930881152</v>
      </c>
      <c r="T46" s="9">
        <f>+[40]Magellan!L46</f>
        <v>173902.02421717561</v>
      </c>
      <c r="U46" s="19">
        <f t="shared" si="12"/>
        <v>15.293467963870865</v>
      </c>
      <c r="V46" s="9">
        <f t="shared" si="13"/>
        <v>7014746.9006723017</v>
      </c>
      <c r="W46" s="19">
        <f t="shared" si="14"/>
        <v>94.320997440834489</v>
      </c>
      <c r="X46" s="14"/>
      <c r="Y46" s="9">
        <f>+[40]Optima!K46</f>
        <v>14579156.143061176</v>
      </c>
      <c r="Z46" s="19">
        <f t="shared" si="15"/>
        <v>133.30245447120461</v>
      </c>
      <c r="AA46" s="9">
        <f>+[40]Optima!L46</f>
        <v>0</v>
      </c>
      <c r="AB46" s="19">
        <f t="shared" si="16"/>
        <v>0</v>
      </c>
      <c r="AC46" s="9">
        <f t="shared" si="17"/>
        <v>14579156.143061176</v>
      </c>
      <c r="AD46" s="19">
        <f t="shared" si="18"/>
        <v>114.05559274837611</v>
      </c>
      <c r="AE46" s="14"/>
      <c r="AF46" s="9">
        <f>+[40]United!K46</f>
        <v>12093512.048817381</v>
      </c>
      <c r="AG46" s="19">
        <f t="shared" si="19"/>
        <v>153.53526284887556</v>
      </c>
      <c r="AH46" s="9">
        <f>+[40]United!L46</f>
        <v>-223088.24493856952</v>
      </c>
      <c r="AI46" s="19">
        <f t="shared" si="20"/>
        <v>-19.744069823751616</v>
      </c>
      <c r="AJ46" s="9">
        <f t="shared" si="21"/>
        <v>11870423.803878812</v>
      </c>
      <c r="AK46" s="19">
        <f t="shared" si="22"/>
        <v>131.79694672660952</v>
      </c>
      <c r="AL46" s="14"/>
      <c r="AM46" s="9">
        <f>+[40]VaPremier!K46</f>
        <v>16017033.994357662</v>
      </c>
      <c r="AN46" s="19">
        <f t="shared" si="23"/>
        <v>126.97722385550821</v>
      </c>
      <c r="AO46" s="9">
        <f>+[40]VaPremier!L46</f>
        <v>18651.024155652642</v>
      </c>
      <c r="AP46" s="19">
        <f t="shared" si="24"/>
        <v>0.96632423996956851</v>
      </c>
      <c r="AQ46" s="9">
        <f t="shared" si="25"/>
        <v>16035685.018513314</v>
      </c>
      <c r="AR46" s="19">
        <f t="shared" si="26"/>
        <v>110.25484398257254</v>
      </c>
      <c r="AS46" s="14"/>
      <c r="AT46" s="9">
        <f t="shared" si="27"/>
        <v>89922868.104734704</v>
      </c>
      <c r="AU46" s="19">
        <f t="shared" si="31"/>
        <v>134.60459381116246</v>
      </c>
      <c r="AV46" s="19">
        <f t="shared" si="32"/>
        <v>1144848.4346420032</v>
      </c>
      <c r="AW46" s="19">
        <f t="shared" si="28"/>
        <v>10.782655376896663</v>
      </c>
      <c r="AX46" s="9">
        <f t="shared" si="29"/>
        <v>91067716.539376706</v>
      </c>
      <c r="AY46" s="19">
        <f t="shared" si="30"/>
        <v>117.62405152413531</v>
      </c>
      <c r="AZ46" s="14"/>
    </row>
    <row r="47" spans="1:52" s="6" customFormat="1">
      <c r="A47" s="41">
        <v>35</v>
      </c>
      <c r="B47" s="41" t="s">
        <v>47</v>
      </c>
      <c r="C47" s="14"/>
      <c r="D47" s="9">
        <f>+[40]Aetna!K47</f>
        <v>0</v>
      </c>
      <c r="E47" s="19">
        <f t="shared" si="3"/>
        <v>0</v>
      </c>
      <c r="F47" s="9">
        <f>+[40]Aetna!L47</f>
        <v>0</v>
      </c>
      <c r="G47" s="19">
        <f t="shared" si="4"/>
        <v>0</v>
      </c>
      <c r="H47" s="9">
        <f t="shared" si="5"/>
        <v>0</v>
      </c>
      <c r="I47" s="19">
        <f t="shared" si="6"/>
        <v>0</v>
      </c>
      <c r="J47" s="14"/>
      <c r="K47" s="9">
        <f>+[40]Anthem!K47</f>
        <v>6450534.2033800362</v>
      </c>
      <c r="L47" s="19">
        <f t="shared" si="7"/>
        <v>34.07608217403267</v>
      </c>
      <c r="M47" s="9">
        <f>+[40]Anthem!L47</f>
        <v>0</v>
      </c>
      <c r="N47" s="19">
        <f t="shared" si="8"/>
        <v>0</v>
      </c>
      <c r="O47" s="9">
        <f t="shared" si="9"/>
        <v>6450534.2033800362</v>
      </c>
      <c r="P47" s="19">
        <f t="shared" si="10"/>
        <v>29.297704537271024</v>
      </c>
      <c r="Q47" s="14"/>
      <c r="R47" s="9">
        <f>+[40]Magellan!K47</f>
        <v>991939.52916092984</v>
      </c>
      <c r="S47" s="19">
        <f t="shared" si="11"/>
        <v>15.745071891443331</v>
      </c>
      <c r="T47" s="9">
        <f>+[40]Magellan!L47</f>
        <v>21768.510688994196</v>
      </c>
      <c r="U47" s="19">
        <f t="shared" si="12"/>
        <v>1.914388416937314</v>
      </c>
      <c r="V47" s="9">
        <f t="shared" si="13"/>
        <v>1013708.039849924</v>
      </c>
      <c r="W47" s="19">
        <f t="shared" si="14"/>
        <v>13.630420995413859</v>
      </c>
      <c r="X47" s="14"/>
      <c r="Y47" s="9">
        <f>+[40]Optima!K47</f>
        <v>1745230.676239976</v>
      </c>
      <c r="Z47" s="19">
        <f t="shared" si="15"/>
        <v>15.957270124440893</v>
      </c>
      <c r="AA47" s="9">
        <f>+[40]Optima!L47</f>
        <v>0</v>
      </c>
      <c r="AB47" s="19">
        <f t="shared" si="16"/>
        <v>0</v>
      </c>
      <c r="AC47" s="9">
        <f t="shared" si="17"/>
        <v>1745230.676239976</v>
      </c>
      <c r="AD47" s="19">
        <f t="shared" si="18"/>
        <v>13.653281253588704</v>
      </c>
      <c r="AE47" s="14"/>
      <c r="AF47" s="9">
        <f>+[40]United!K47</f>
        <v>1893585.039543926</v>
      </c>
      <c r="AG47" s="19">
        <f t="shared" si="19"/>
        <v>24.040334652124951</v>
      </c>
      <c r="AH47" s="9">
        <f>+[40]United!L47</f>
        <v>-26068.467704817172</v>
      </c>
      <c r="AI47" s="19">
        <f t="shared" si="20"/>
        <v>-2.3071482170826774</v>
      </c>
      <c r="AJ47" s="9">
        <f t="shared" si="21"/>
        <v>1867516.5718391088</v>
      </c>
      <c r="AK47" s="19">
        <f t="shared" si="22"/>
        <v>20.734978480659837</v>
      </c>
      <c r="AL47" s="14"/>
      <c r="AM47" s="9">
        <f>+[40]VaPremier!K47</f>
        <v>1966679.9876677301</v>
      </c>
      <c r="AN47" s="19">
        <f t="shared" si="23"/>
        <v>15.591124120371093</v>
      </c>
      <c r="AO47" s="9">
        <f>+[40]VaPremier!L47</f>
        <v>1788.2461498448085</v>
      </c>
      <c r="AP47" s="19">
        <f t="shared" si="24"/>
        <v>9.265044038364896E-2</v>
      </c>
      <c r="AQ47" s="9">
        <f t="shared" si="25"/>
        <v>1968468.2338175748</v>
      </c>
      <c r="AR47" s="19">
        <f t="shared" si="26"/>
        <v>13.534386448326995</v>
      </c>
      <c r="AS47" s="14"/>
      <c r="AT47" s="9">
        <f t="shared" si="27"/>
        <v>13047969.435992599</v>
      </c>
      <c r="AU47" s="19">
        <f t="shared" si="31"/>
        <v>19.531367971344444</v>
      </c>
      <c r="AV47" s="19">
        <f t="shared" si="32"/>
        <v>-2511.7108659781679</v>
      </c>
      <c r="AW47" s="19">
        <f t="shared" si="28"/>
        <v>-2.3656330265864545E-2</v>
      </c>
      <c r="AX47" s="9">
        <f t="shared" si="29"/>
        <v>13045457.72512662</v>
      </c>
      <c r="AY47" s="19">
        <f t="shared" si="30"/>
        <v>16.84965484945193</v>
      </c>
      <c r="AZ47" s="14"/>
    </row>
    <row r="48" spans="1:52" s="6" customFormat="1">
      <c r="A48" s="41">
        <v>36</v>
      </c>
      <c r="B48" s="41" t="s">
        <v>48</v>
      </c>
      <c r="C48" s="14"/>
      <c r="D48" s="9">
        <f>+[40]Aetna!K48</f>
        <v>18824483.039999999</v>
      </c>
      <c r="E48" s="19">
        <f t="shared" si="3"/>
        <v>185.5049226918415</v>
      </c>
      <c r="F48" s="9">
        <f>+[40]Aetna!L48</f>
        <v>6138387.3099999996</v>
      </c>
      <c r="G48" s="19">
        <f t="shared" si="4"/>
        <v>412.69243713863113</v>
      </c>
      <c r="H48" s="9">
        <f t="shared" si="5"/>
        <v>24962870.349999998</v>
      </c>
      <c r="I48" s="19">
        <f t="shared" si="6"/>
        <v>214.54796563845602</v>
      </c>
      <c r="J48" s="14"/>
      <c r="K48" s="9">
        <f>+[40]Anthem!K48</f>
        <v>37495493.460000001</v>
      </c>
      <c r="L48" s="19">
        <f t="shared" si="7"/>
        <v>198.07654312248414</v>
      </c>
      <c r="M48" s="9">
        <f>+[40]Anthem!L48</f>
        <v>13607910.510000004</v>
      </c>
      <c r="N48" s="19">
        <f t="shared" si="8"/>
        <v>440.75631631793755</v>
      </c>
      <c r="O48" s="9">
        <f t="shared" si="9"/>
        <v>51103403.970000006</v>
      </c>
      <c r="P48" s="19">
        <f t="shared" si="10"/>
        <v>232.1067345984049</v>
      </c>
      <c r="Q48" s="14"/>
      <c r="R48" s="9">
        <f>+[40]Magellan!K48</f>
        <v>10089119.299939997</v>
      </c>
      <c r="S48" s="19">
        <f t="shared" si="11"/>
        <v>160.14475079269837</v>
      </c>
      <c r="T48" s="9">
        <f>+[40]Magellan!L48</f>
        <v>4160113.6700000046</v>
      </c>
      <c r="U48" s="19">
        <f t="shared" si="12"/>
        <v>365.85293026119115</v>
      </c>
      <c r="V48" s="9">
        <f t="shared" si="13"/>
        <v>14249232.969940003</v>
      </c>
      <c r="W48" s="19">
        <f t="shared" si="14"/>
        <v>191.59663000282373</v>
      </c>
      <c r="X48" s="14"/>
      <c r="Y48" s="9">
        <f>+[40]Optima!K48</f>
        <v>28473064.815857254</v>
      </c>
      <c r="Z48" s="26">
        <f t="shared" si="15"/>
        <v>260.33944550884854</v>
      </c>
      <c r="AA48" s="9">
        <f>+[40]Optima!L48</f>
        <v>6695768.8141427524</v>
      </c>
      <c r="AB48" s="26">
        <f t="shared" si="16"/>
        <v>362.79631632763073</v>
      </c>
      <c r="AC48" s="9">
        <f t="shared" si="17"/>
        <v>35168833.63000001</v>
      </c>
      <c r="AD48" s="26">
        <f t="shared" si="18"/>
        <v>275.13267068257392</v>
      </c>
      <c r="AE48" s="14"/>
      <c r="AF48" s="9">
        <f>+[40]United!K48</f>
        <v>9449769.5000000075</v>
      </c>
      <c r="AG48" s="19">
        <f t="shared" si="19"/>
        <v>119.97117447662102</v>
      </c>
      <c r="AH48" s="9">
        <f>+[40]United!L48</f>
        <v>4144122.5400000019</v>
      </c>
      <c r="AI48" s="26">
        <f t="shared" si="20"/>
        <v>366.76896539516787</v>
      </c>
      <c r="AJ48" s="9">
        <f t="shared" si="21"/>
        <v>13593892.04000001</v>
      </c>
      <c r="AK48" s="26">
        <f t="shared" si="22"/>
        <v>150.9325610108144</v>
      </c>
      <c r="AL48" s="14"/>
      <c r="AM48" s="9">
        <f>+[40]VaPremier!K48</f>
        <v>35746593.91667933</v>
      </c>
      <c r="AN48" s="19">
        <f t="shared" si="23"/>
        <v>283.38600388992739</v>
      </c>
      <c r="AO48" s="9">
        <f>+[40]VaPremier!L48</f>
        <v>7038239.3033206891</v>
      </c>
      <c r="AP48" s="19">
        <f t="shared" si="24"/>
        <v>364.65671744058284</v>
      </c>
      <c r="AQ48" s="9">
        <f t="shared" si="25"/>
        <v>42784833.220000021</v>
      </c>
      <c r="AR48" s="26">
        <f t="shared" si="26"/>
        <v>294.17110064493079</v>
      </c>
      <c r="AS48" s="14"/>
      <c r="AT48" s="9">
        <f t="shared" si="27"/>
        <v>140078524.03247657</v>
      </c>
      <c r="AU48" s="19">
        <f t="shared" si="31"/>
        <v>209.68206671408299</v>
      </c>
      <c r="AV48" s="26">
        <f t="shared" si="32"/>
        <v>41784542.147463456</v>
      </c>
      <c r="AW48" s="26">
        <f t="shared" si="28"/>
        <v>393.54407485249311</v>
      </c>
      <c r="AX48" s="9">
        <f t="shared" si="29"/>
        <v>181863066.17994004</v>
      </c>
      <c r="AY48" s="26">
        <f t="shared" si="30"/>
        <v>234.89631100431791</v>
      </c>
      <c r="AZ48" s="14"/>
    </row>
    <row r="49" spans="1:54" s="6" customFormat="1">
      <c r="A49" s="41">
        <v>37</v>
      </c>
      <c r="B49" s="41" t="s">
        <v>49</v>
      </c>
      <c r="C49" s="14"/>
      <c r="D49" s="9">
        <f>+[40]Aetna!K49</f>
        <v>50.480000000000004</v>
      </c>
      <c r="E49" s="19">
        <f t="shared" si="3"/>
        <v>4.9745262473269809E-4</v>
      </c>
      <c r="F49" s="9">
        <f>+[40]Aetna!L49</f>
        <v>0</v>
      </c>
      <c r="G49" s="19">
        <f t="shared" si="4"/>
        <v>0</v>
      </c>
      <c r="H49" s="9">
        <f t="shared" si="5"/>
        <v>50.480000000000004</v>
      </c>
      <c r="I49" s="19">
        <f t="shared" si="6"/>
        <v>4.3385961444250592E-4</v>
      </c>
      <c r="J49" s="14"/>
      <c r="K49" s="9">
        <f>+[40]Anthem!K49</f>
        <v>7399.5182113551709</v>
      </c>
      <c r="L49" s="19">
        <f t="shared" si="7"/>
        <v>3.9089257210087644E-2</v>
      </c>
      <c r="M49" s="9">
        <f>+[40]Anthem!L49</f>
        <v>7120.6163837168679</v>
      </c>
      <c r="N49" s="19">
        <f t="shared" si="8"/>
        <v>0.23063472124495912</v>
      </c>
      <c r="O49" s="9">
        <f t="shared" si="9"/>
        <v>14520.134595072039</v>
      </c>
      <c r="P49" s="19">
        <f t="shared" si="10"/>
        <v>6.5949051628145447E-2</v>
      </c>
      <c r="Q49" s="14"/>
      <c r="R49" s="9">
        <f>+[40]Magellan!K49</f>
        <v>2719.8911296573415</v>
      </c>
      <c r="S49" s="19">
        <f t="shared" si="11"/>
        <v>4.3172875073926052E-2</v>
      </c>
      <c r="T49" s="9">
        <f>+[40]Magellan!L49</f>
        <v>2392.3340112114479</v>
      </c>
      <c r="U49" s="19">
        <f t="shared" si="12"/>
        <v>0.21038906087516032</v>
      </c>
      <c r="V49" s="9">
        <f t="shared" si="13"/>
        <v>5112.2251408687898</v>
      </c>
      <c r="W49" s="19">
        <f t="shared" si="14"/>
        <v>6.873949712749311E-2</v>
      </c>
      <c r="X49" s="14"/>
      <c r="Y49" s="9">
        <f>+[40]Optima!K49</f>
        <v>12317.194487008075</v>
      </c>
      <c r="Z49" s="19">
        <f t="shared" si="15"/>
        <v>0.11262052763587557</v>
      </c>
      <c r="AA49" s="9">
        <f>+[40]Optima!L49</f>
        <v>12833.260184021432</v>
      </c>
      <c r="AB49" s="19">
        <f t="shared" si="16"/>
        <v>0.6953435296934023</v>
      </c>
      <c r="AC49" s="9">
        <f t="shared" si="17"/>
        <v>25150.454671029507</v>
      </c>
      <c r="AD49" s="19">
        <f t="shared" si="18"/>
        <v>0.19675693073365544</v>
      </c>
      <c r="AE49" s="14"/>
      <c r="AF49" s="9">
        <f>+[40]United!K49</f>
        <v>126452.1734753507</v>
      </c>
      <c r="AG49" s="19">
        <f t="shared" si="19"/>
        <v>1.6053953238710463</v>
      </c>
      <c r="AH49" s="9">
        <f>+[40]United!L49</f>
        <v>4167.1137130597326</v>
      </c>
      <c r="AI49" s="19">
        <f t="shared" si="20"/>
        <v>0.36880376255064451</v>
      </c>
      <c r="AJ49" s="9">
        <f t="shared" si="21"/>
        <v>130619.28718841044</v>
      </c>
      <c r="AK49" s="19">
        <f t="shared" si="22"/>
        <v>1.450261887820159</v>
      </c>
      <c r="AL49" s="14"/>
      <c r="AM49" s="9">
        <f>+[40]VaPremier!K49</f>
        <v>297627.93010645674</v>
      </c>
      <c r="AN49" s="19">
        <f t="shared" si="23"/>
        <v>2.3594860521674694</v>
      </c>
      <c r="AO49" s="9">
        <f>+[40]VaPremier!L49</f>
        <v>69916.394492522202</v>
      </c>
      <c r="AP49" s="19">
        <f t="shared" si="24"/>
        <v>3.6224234232693746</v>
      </c>
      <c r="AQ49" s="9">
        <f t="shared" si="25"/>
        <v>367544.32459897897</v>
      </c>
      <c r="AR49" s="19">
        <f t="shared" si="26"/>
        <v>2.5270851927158522</v>
      </c>
      <c r="AS49" s="14"/>
      <c r="AT49" s="9">
        <f t="shared" si="27"/>
        <v>446567.18740982807</v>
      </c>
      <c r="AU49" s="19">
        <f t="shared" si="31"/>
        <v>0.66846171766543339</v>
      </c>
      <c r="AV49" s="19">
        <f t="shared" si="32"/>
        <v>96429.71878453168</v>
      </c>
      <c r="AW49" s="19">
        <f t="shared" si="28"/>
        <v>0.90821491673681831</v>
      </c>
      <c r="AX49" s="9">
        <f t="shared" si="29"/>
        <v>542996.90619435976</v>
      </c>
      <c r="AY49" s="19">
        <f t="shared" si="30"/>
        <v>0.70134070007163241</v>
      </c>
      <c r="AZ49" s="14"/>
    </row>
    <row r="50" spans="1:54" s="6" customFormat="1">
      <c r="A50" s="41">
        <v>38</v>
      </c>
      <c r="B50" s="41" t="s">
        <v>50</v>
      </c>
      <c r="C50" s="14"/>
      <c r="D50" s="9">
        <f>+[40]Aetna!K50</f>
        <v>0</v>
      </c>
      <c r="E50" s="19">
        <f t="shared" si="3"/>
        <v>0</v>
      </c>
      <c r="F50" s="9">
        <f>+[40]Aetna!L50</f>
        <v>0</v>
      </c>
      <c r="G50" s="19">
        <f t="shared" si="4"/>
        <v>0</v>
      </c>
      <c r="H50" s="9">
        <f t="shared" si="5"/>
        <v>0</v>
      </c>
      <c r="I50" s="19">
        <f t="shared" si="6"/>
        <v>0</v>
      </c>
      <c r="J50" s="14"/>
      <c r="K50" s="9">
        <f>+[40]Anthem!K50</f>
        <v>-1531.3311393719853</v>
      </c>
      <c r="L50" s="19">
        <f t="shared" si="7"/>
        <v>-8.0895262462994076E-3</v>
      </c>
      <c r="M50" s="9">
        <f>+[40]Anthem!L50</f>
        <v>1005.5372557153817</v>
      </c>
      <c r="N50" s="19">
        <f t="shared" si="8"/>
        <v>3.2569063150721694E-2</v>
      </c>
      <c r="O50" s="9">
        <f t="shared" si="9"/>
        <v>-525.79388365660361</v>
      </c>
      <c r="P50" s="19">
        <f t="shared" si="10"/>
        <v>-2.3881051344249206E-3</v>
      </c>
      <c r="Q50" s="14"/>
      <c r="R50" s="9">
        <f>+[40]Magellan!K50</f>
        <v>1131.7662279169435</v>
      </c>
      <c r="S50" s="19">
        <f t="shared" si="11"/>
        <v>1.7964543300268945E-2</v>
      </c>
      <c r="T50" s="9">
        <f>+[40]Magellan!L50</f>
        <v>-41.152467746992329</v>
      </c>
      <c r="U50" s="19">
        <f t="shared" si="12"/>
        <v>-3.619072003077331E-3</v>
      </c>
      <c r="V50" s="9">
        <f t="shared" si="13"/>
        <v>1090.6137601699511</v>
      </c>
      <c r="W50" s="19">
        <f t="shared" si="14"/>
        <v>1.4664503101611531E-2</v>
      </c>
      <c r="X50" s="14"/>
      <c r="Y50" s="9">
        <f>+[40]Optima!K50</f>
        <v>203.46422716786196</v>
      </c>
      <c r="Z50" s="19">
        <f t="shared" si="15"/>
        <v>1.8603464159666996E-3</v>
      </c>
      <c r="AA50" s="9">
        <f>+[40]Optima!L50</f>
        <v>0</v>
      </c>
      <c r="AB50" s="19">
        <f t="shared" si="16"/>
        <v>0</v>
      </c>
      <c r="AC50" s="9">
        <f t="shared" si="17"/>
        <v>203.46422716786196</v>
      </c>
      <c r="AD50" s="19">
        <f t="shared" si="18"/>
        <v>1.5917404824397571E-3</v>
      </c>
      <c r="AE50" s="14"/>
      <c r="AF50" s="9">
        <f>+[40]United!K50</f>
        <v>353.38</v>
      </c>
      <c r="AG50" s="19">
        <f t="shared" si="19"/>
        <v>4.4863965874033544E-3</v>
      </c>
      <c r="AH50" s="9">
        <f>+[40]United!L50</f>
        <v>0</v>
      </c>
      <c r="AI50" s="19">
        <f t="shared" si="20"/>
        <v>0</v>
      </c>
      <c r="AJ50" s="9">
        <f t="shared" si="21"/>
        <v>353.38</v>
      </c>
      <c r="AK50" s="19">
        <f t="shared" si="22"/>
        <v>3.923567161859081E-3</v>
      </c>
      <c r="AL50" s="14"/>
      <c r="AM50" s="9">
        <f>+[40]VaPremier!K50</f>
        <v>0</v>
      </c>
      <c r="AN50" s="19">
        <f t="shared" si="23"/>
        <v>0</v>
      </c>
      <c r="AO50" s="9">
        <f>+[40]VaPremier!L50</f>
        <v>0</v>
      </c>
      <c r="AP50" s="19">
        <f t="shared" si="24"/>
        <v>0</v>
      </c>
      <c r="AQ50" s="9">
        <f t="shared" si="25"/>
        <v>0</v>
      </c>
      <c r="AR50" s="19">
        <f t="shared" si="26"/>
        <v>0</v>
      </c>
      <c r="AS50" s="14"/>
      <c r="AT50" s="9">
        <f t="shared" si="27"/>
        <v>157.27931571282022</v>
      </c>
      <c r="AU50" s="19">
        <f t="shared" si="31"/>
        <v>2.3542975054759245E-4</v>
      </c>
      <c r="AV50" s="19">
        <f t="shared" si="32"/>
        <v>964.38478796838933</v>
      </c>
      <c r="AW50" s="19">
        <f t="shared" si="28"/>
        <v>9.0829742215059045E-3</v>
      </c>
      <c r="AX50" s="9">
        <f t="shared" si="29"/>
        <v>1121.6641036812096</v>
      </c>
      <c r="AY50" s="19">
        <f t="shared" si="30"/>
        <v>1.4487535356958741E-3</v>
      </c>
      <c r="AZ50" s="14"/>
    </row>
    <row r="51" spans="1:54" s="6" customFormat="1">
      <c r="A51" s="41">
        <v>39</v>
      </c>
      <c r="B51" s="41" t="s">
        <v>51</v>
      </c>
      <c r="C51" s="14"/>
      <c r="D51" s="9">
        <f>+[40]Aetna!K51</f>
        <v>1846.9</v>
      </c>
      <c r="E51" s="19">
        <f t="shared" si="3"/>
        <v>1.8200183292765848E-2</v>
      </c>
      <c r="F51" s="9">
        <f>+[40]Aetna!L51</f>
        <v>0</v>
      </c>
      <c r="G51" s="19">
        <f t="shared" si="4"/>
        <v>0</v>
      </c>
      <c r="H51" s="9">
        <f t="shared" si="5"/>
        <v>1846.9</v>
      </c>
      <c r="I51" s="19">
        <f t="shared" si="6"/>
        <v>1.5873520640132015E-2</v>
      </c>
      <c r="J51" s="14"/>
      <c r="K51" s="9">
        <f>+[40]Anthem!K51</f>
        <v>32242.731510537255</v>
      </c>
      <c r="L51" s="19">
        <f t="shared" si="7"/>
        <v>0.1703279036785241</v>
      </c>
      <c r="M51" s="9">
        <f>+[40]Anthem!L51</f>
        <v>13784.989319834036</v>
      </c>
      <c r="N51" s="19">
        <f t="shared" si="8"/>
        <v>0.44649184815164983</v>
      </c>
      <c r="O51" s="9">
        <f t="shared" si="9"/>
        <v>46027.720830371291</v>
      </c>
      <c r="P51" s="19">
        <f t="shared" si="10"/>
        <v>0.20905347106067662</v>
      </c>
      <c r="Q51" s="14"/>
      <c r="R51" s="9">
        <f>+[40]Magellan!K51</f>
        <v>22429.434403469226</v>
      </c>
      <c r="S51" s="19">
        <f t="shared" si="11"/>
        <v>0.35602276830903534</v>
      </c>
      <c r="T51" s="9">
        <f>+[40]Magellan!L51</f>
        <v>812.5379296021149</v>
      </c>
      <c r="U51" s="19">
        <f t="shared" si="12"/>
        <v>7.1457033647182741E-2</v>
      </c>
      <c r="V51" s="9">
        <f t="shared" si="13"/>
        <v>23241.972333071342</v>
      </c>
      <c r="W51" s="19">
        <f t="shared" si="14"/>
        <v>0.31251391447030891</v>
      </c>
      <c r="X51" s="14"/>
      <c r="Y51" s="9">
        <f>+[40]Optima!K51</f>
        <v>68052.311197530304</v>
      </c>
      <c r="Z51" s="19">
        <f t="shared" si="15"/>
        <v>0.62222669309886991</v>
      </c>
      <c r="AA51" s="9">
        <f>+[40]Optima!L51</f>
        <v>9525.7180156414797</v>
      </c>
      <c r="AB51" s="19">
        <f t="shared" si="16"/>
        <v>0.51613123188347854</v>
      </c>
      <c r="AC51" s="9">
        <f t="shared" si="17"/>
        <v>77578.029213171787</v>
      </c>
      <c r="AD51" s="19">
        <f t="shared" si="18"/>
        <v>0.60690811041010595</v>
      </c>
      <c r="AE51" s="14"/>
      <c r="AF51" s="9">
        <f>+[40]United!K51</f>
        <v>53302.026521913336</v>
      </c>
      <c r="AG51" s="19">
        <f t="shared" si="19"/>
        <v>0.67670504807740983</v>
      </c>
      <c r="AH51" s="9">
        <f>+[40]United!L51</f>
        <v>15631.338992562081</v>
      </c>
      <c r="AI51" s="19">
        <f t="shared" si="20"/>
        <v>1.3834267627721109</v>
      </c>
      <c r="AJ51" s="9">
        <f t="shared" si="21"/>
        <v>68933.365514475416</v>
      </c>
      <c r="AK51" s="19">
        <f t="shared" si="22"/>
        <v>0.76536501581590632</v>
      </c>
      <c r="AL51" s="14"/>
      <c r="AM51" s="9">
        <f>+[40]VaPremier!K51</f>
        <v>4432.8161497392421</v>
      </c>
      <c r="AN51" s="19">
        <f t="shared" si="23"/>
        <v>3.514175525593774E-2</v>
      </c>
      <c r="AO51" s="9">
        <f>+[40]VaPremier!L51</f>
        <v>1430.7493899737044</v>
      </c>
      <c r="AP51" s="19">
        <f t="shared" si="24"/>
        <v>7.4128251902684031E-2</v>
      </c>
      <c r="AQ51" s="9">
        <f t="shared" si="25"/>
        <v>5863.5655397129467</v>
      </c>
      <c r="AR51" s="19">
        <f t="shared" si="26"/>
        <v>4.0315490296564588E-2</v>
      </c>
      <c r="AS51" s="14"/>
      <c r="AT51" s="9">
        <f t="shared" si="27"/>
        <v>182306.21978318936</v>
      </c>
      <c r="AU51" s="19">
        <f t="shared" si="31"/>
        <v>0.27289225955941954</v>
      </c>
      <c r="AV51" s="19">
        <f t="shared" si="32"/>
        <v>41185.333647613414</v>
      </c>
      <c r="AW51" s="19">
        <f t="shared" si="28"/>
        <v>0.38790048172934694</v>
      </c>
      <c r="AX51" s="9">
        <f t="shared" si="29"/>
        <v>223491.55343080277</v>
      </c>
      <c r="AY51" s="19">
        <f t="shared" si="30"/>
        <v>0.28866411715272494</v>
      </c>
      <c r="AZ51" s="14"/>
    </row>
    <row r="52" spans="1:54" s="6" customFormat="1">
      <c r="A52" s="41">
        <v>40</v>
      </c>
      <c r="B52" s="41" t="s">
        <v>52</v>
      </c>
      <c r="C52" s="14"/>
      <c r="D52" s="9">
        <f>+[40]Aetna!K52</f>
        <v>44.7</v>
      </c>
      <c r="E52" s="19">
        <f t="shared" si="3"/>
        <v>4.4049390502281307E-4</v>
      </c>
      <c r="F52" s="9">
        <f>+[40]Aetna!L52</f>
        <v>0</v>
      </c>
      <c r="G52" s="19">
        <f t="shared" si="4"/>
        <v>0</v>
      </c>
      <c r="H52" s="9">
        <f t="shared" si="5"/>
        <v>44.7</v>
      </c>
      <c r="I52" s="19">
        <f t="shared" si="6"/>
        <v>3.8418234480150582E-4</v>
      </c>
      <c r="J52" s="14"/>
      <c r="K52" s="9">
        <f>+[40]Anthem!K52</f>
        <v>8738.8457429457794</v>
      </c>
      <c r="L52" s="19">
        <f t="shared" si="7"/>
        <v>4.6164490607115659E-2</v>
      </c>
      <c r="M52" s="9">
        <f>+[40]Anthem!L52</f>
        <v>28074.295667502392</v>
      </c>
      <c r="N52" s="19">
        <f t="shared" si="8"/>
        <v>0.90931838010955468</v>
      </c>
      <c r="O52" s="9">
        <f t="shared" si="9"/>
        <v>36813.141410448174</v>
      </c>
      <c r="P52" s="19">
        <f t="shared" si="10"/>
        <v>0.16720173959653442</v>
      </c>
      <c r="Q52" s="14"/>
      <c r="R52" s="9">
        <f>+[40]Magellan!K52</f>
        <v>-19.358113378988264</v>
      </c>
      <c r="S52" s="19">
        <f t="shared" si="11"/>
        <v>-3.0727164093632167E-4</v>
      </c>
      <c r="T52" s="9">
        <f>+[40]Magellan!L52</f>
        <v>1703.6421255882706</v>
      </c>
      <c r="U52" s="19">
        <f t="shared" si="12"/>
        <v>0.14982342147465225</v>
      </c>
      <c r="V52" s="9">
        <f t="shared" si="13"/>
        <v>1684.2840122092823</v>
      </c>
      <c r="W52" s="19">
        <f t="shared" si="14"/>
        <v>2.2647053451066709E-2</v>
      </c>
      <c r="X52" s="14"/>
      <c r="Y52" s="9">
        <f>+[40]Optima!K52</f>
        <v>2138.4962601692837</v>
      </c>
      <c r="Z52" s="19">
        <f t="shared" si="15"/>
        <v>1.9553038431084527E-2</v>
      </c>
      <c r="AA52" s="9">
        <f>+[40]Optima!L52</f>
        <v>11866.563982825593</v>
      </c>
      <c r="AB52" s="19">
        <f t="shared" si="16"/>
        <v>0.64296510526796669</v>
      </c>
      <c r="AC52" s="9">
        <f t="shared" si="17"/>
        <v>14005.060242994878</v>
      </c>
      <c r="AD52" s="19">
        <f t="shared" si="18"/>
        <v>0.10956432812826034</v>
      </c>
      <c r="AE52" s="14"/>
      <c r="AF52" s="9">
        <f>+[40]United!K52</f>
        <v>252.01276836872069</v>
      </c>
      <c r="AG52" s="19">
        <f t="shared" si="19"/>
        <v>3.1994714584625628E-3</v>
      </c>
      <c r="AH52" s="9">
        <f>+[40]United!L52</f>
        <v>0</v>
      </c>
      <c r="AI52" s="19">
        <f t="shared" si="20"/>
        <v>0</v>
      </c>
      <c r="AJ52" s="9">
        <f t="shared" si="21"/>
        <v>252.01276836872069</v>
      </c>
      <c r="AK52" s="19">
        <f t="shared" si="22"/>
        <v>2.7980899381422589E-3</v>
      </c>
      <c r="AL52" s="14"/>
      <c r="AM52" s="9">
        <f>+[40]VaPremier!K52</f>
        <v>0</v>
      </c>
      <c r="AN52" s="19">
        <f t="shared" si="23"/>
        <v>0</v>
      </c>
      <c r="AO52" s="9">
        <f>+[40]VaPremier!L52</f>
        <v>0</v>
      </c>
      <c r="AP52" s="19">
        <f t="shared" si="24"/>
        <v>0</v>
      </c>
      <c r="AQ52" s="9">
        <f t="shared" si="25"/>
        <v>0</v>
      </c>
      <c r="AR52" s="19">
        <f t="shared" si="26"/>
        <v>0</v>
      </c>
      <c r="AS52" s="14"/>
      <c r="AT52" s="9">
        <f t="shared" si="27"/>
        <v>11154.696658104796</v>
      </c>
      <c r="AU52" s="19">
        <f t="shared" si="31"/>
        <v>1.6697347898224683E-2</v>
      </c>
      <c r="AV52" s="19">
        <f t="shared" si="32"/>
        <v>41644.501775916258</v>
      </c>
      <c r="AW52" s="19">
        <f t="shared" si="28"/>
        <v>0.39222511679695088</v>
      </c>
      <c r="AX52" s="9">
        <f t="shared" si="29"/>
        <v>52799.198434021055</v>
      </c>
      <c r="AY52" s="19">
        <f t="shared" si="30"/>
        <v>6.8196018007665782E-2</v>
      </c>
      <c r="AZ52" s="14"/>
    </row>
    <row r="53" spans="1:54" s="6" customFormat="1">
      <c r="A53" s="41">
        <v>41</v>
      </c>
      <c r="B53" s="41" t="s">
        <v>53</v>
      </c>
      <c r="C53" s="14"/>
      <c r="D53" s="9">
        <f>+[40]Aetna!K53</f>
        <v>248601.4800000001</v>
      </c>
      <c r="E53" s="19">
        <f t="shared" si="3"/>
        <v>2.4498307990973331</v>
      </c>
      <c r="F53" s="9">
        <f>+[40]Aetna!L53</f>
        <v>23732.03</v>
      </c>
      <c r="G53" s="19">
        <f t="shared" si="4"/>
        <v>1.5955378512841198</v>
      </c>
      <c r="H53" s="9">
        <f t="shared" si="5"/>
        <v>272333.51000000013</v>
      </c>
      <c r="I53" s="19">
        <f t="shared" si="6"/>
        <v>2.3406202782958472</v>
      </c>
      <c r="J53" s="14"/>
      <c r="K53" s="9">
        <f>+[40]Anthem!K53</f>
        <v>3294344.5154079678</v>
      </c>
      <c r="L53" s="19">
        <f t="shared" si="7"/>
        <v>17.402954682077823</v>
      </c>
      <c r="M53" s="9">
        <f>+[40]Anthem!L53</f>
        <v>1132950.51539492</v>
      </c>
      <c r="N53" s="19">
        <f t="shared" si="8"/>
        <v>36.695942067594743</v>
      </c>
      <c r="O53" s="9">
        <f t="shared" si="9"/>
        <v>4427295.0308028879</v>
      </c>
      <c r="P53" s="19">
        <f t="shared" si="10"/>
        <v>20.108347250344675</v>
      </c>
      <c r="Q53" s="14"/>
      <c r="R53" s="9">
        <f>+[40]Magellan!K53</f>
        <v>459049.04765287717</v>
      </c>
      <c r="S53" s="19">
        <f t="shared" si="11"/>
        <v>7.2864928198869388</v>
      </c>
      <c r="T53" s="9">
        <f>+[40]Magellan!L53</f>
        <v>326516.92057582957</v>
      </c>
      <c r="U53" s="19">
        <f t="shared" si="12"/>
        <v>28.7148817672878</v>
      </c>
      <c r="V53" s="9">
        <f t="shared" si="13"/>
        <v>785565.96822870674</v>
      </c>
      <c r="W53" s="19">
        <f t="shared" si="14"/>
        <v>10.562799588935293</v>
      </c>
      <c r="X53" s="14"/>
      <c r="Y53" s="9">
        <f>+[40]Optima!K53</f>
        <v>1652017.8046742377</v>
      </c>
      <c r="Z53" s="19">
        <f t="shared" si="15"/>
        <v>15.10499140226424</v>
      </c>
      <c r="AA53" s="9">
        <f>+[40]Optima!L53</f>
        <v>632232.66839083366</v>
      </c>
      <c r="AB53" s="19">
        <f t="shared" si="16"/>
        <v>34.256213068424017</v>
      </c>
      <c r="AC53" s="9">
        <f t="shared" si="17"/>
        <v>2284250.4730650713</v>
      </c>
      <c r="AD53" s="19">
        <f t="shared" si="18"/>
        <v>17.870138651007792</v>
      </c>
      <c r="AE53" s="14"/>
      <c r="AF53" s="9">
        <f>+[40]United!K53</f>
        <v>626792.03960567201</v>
      </c>
      <c r="AG53" s="19">
        <f t="shared" si="19"/>
        <v>7.9575461755008066</v>
      </c>
      <c r="AH53" s="9">
        <f>+[40]United!L53</f>
        <v>272482.71923939511</v>
      </c>
      <c r="AI53" s="19">
        <f t="shared" si="20"/>
        <v>24.115649105177017</v>
      </c>
      <c r="AJ53" s="9">
        <f t="shared" si="21"/>
        <v>899274.75884506712</v>
      </c>
      <c r="AK53" s="19">
        <f t="shared" si="22"/>
        <v>9.984619710490831</v>
      </c>
      <c r="AL53" s="14"/>
      <c r="AM53" s="9">
        <f>+[40]VaPremier!K53</f>
        <v>1193042.2937438074</v>
      </c>
      <c r="AN53" s="19">
        <f t="shared" si="23"/>
        <v>9.4580056741567553</v>
      </c>
      <c r="AO53" s="9">
        <f>+[40]VaPremier!L53</f>
        <v>421024.58956410392</v>
      </c>
      <c r="AP53" s="19">
        <f t="shared" si="24"/>
        <v>21.81361533413315</v>
      </c>
      <c r="AQ53" s="9">
        <f t="shared" si="25"/>
        <v>1614066.8833079112</v>
      </c>
      <c r="AR53" s="19">
        <f t="shared" si="26"/>
        <v>11.09766699652034</v>
      </c>
      <c r="AS53" s="14"/>
      <c r="AT53" s="9">
        <f t="shared" si="27"/>
        <v>7473847.1810845621</v>
      </c>
      <c r="AU53" s="19">
        <f t="shared" si="31"/>
        <v>11.187523098627894</v>
      </c>
      <c r="AV53" s="19">
        <f t="shared" si="32"/>
        <v>2808939.4431650825</v>
      </c>
      <c r="AW53" s="19">
        <f t="shared" si="28"/>
        <v>26.455751760443441</v>
      </c>
      <c r="AX53" s="9">
        <f t="shared" si="29"/>
        <v>10282786.624249645</v>
      </c>
      <c r="AY53" s="19">
        <f t="shared" si="30"/>
        <v>13.281358857608485</v>
      </c>
      <c r="AZ53" s="14"/>
    </row>
    <row r="54" spans="1:54" s="6" customFormat="1">
      <c r="A54" s="41">
        <v>42</v>
      </c>
      <c r="B54" s="41" t="s">
        <v>54</v>
      </c>
      <c r="C54" s="14"/>
      <c r="D54" s="9">
        <f>+[40]Aetna!K54</f>
        <v>43191.93</v>
      </c>
      <c r="E54" s="19">
        <f t="shared" si="3"/>
        <v>0.42563270494791922</v>
      </c>
      <c r="F54" s="9">
        <f>+[40]Aetna!L54</f>
        <v>1180.24</v>
      </c>
      <c r="G54" s="19">
        <f t="shared" si="4"/>
        <v>7.9349199946214866E-2</v>
      </c>
      <c r="H54" s="9">
        <f t="shared" si="5"/>
        <v>44372.17</v>
      </c>
      <c r="I54" s="19">
        <f t="shared" si="6"/>
        <v>0.38136474976579487</v>
      </c>
      <c r="J54" s="14"/>
      <c r="K54" s="9">
        <f>+[40]Anthem!K54</f>
        <v>7391410.4060518984</v>
      </c>
      <c r="L54" s="19">
        <f t="shared" si="7"/>
        <v>39.046426301661391</v>
      </c>
      <c r="M54" s="9">
        <f>+[40]Anthem!L54</f>
        <v>3215135.9417414241</v>
      </c>
      <c r="N54" s="19">
        <f t="shared" si="8"/>
        <v>104.13733049625652</v>
      </c>
      <c r="O54" s="9">
        <f t="shared" si="9"/>
        <v>10606546.347793322</v>
      </c>
      <c r="P54" s="19">
        <f t="shared" si="10"/>
        <v>48.173911068588751</v>
      </c>
      <c r="Q54" s="14"/>
      <c r="R54" s="9">
        <f>+[40]Magellan!K54</f>
        <v>3911663.6483214153</v>
      </c>
      <c r="S54" s="19">
        <f t="shared" si="11"/>
        <v>62.089899179705007</v>
      </c>
      <c r="T54" s="9">
        <f>+[40]Magellan!L54</f>
        <v>1102022.57579664</v>
      </c>
      <c r="U54" s="19">
        <f t="shared" si="12"/>
        <v>96.915185629816193</v>
      </c>
      <c r="V54" s="9">
        <f t="shared" si="13"/>
        <v>5013686.2241180558</v>
      </c>
      <c r="W54" s="19">
        <f t="shared" si="14"/>
        <v>67.414532870582022</v>
      </c>
      <c r="X54" s="14"/>
      <c r="Y54" s="9">
        <f>+[40]Optima!K54</f>
        <v>5053247.9088350805</v>
      </c>
      <c r="Z54" s="19">
        <f t="shared" si="15"/>
        <v>46.203658338606736</v>
      </c>
      <c r="AA54" s="9">
        <f>+[40]Optima!L54</f>
        <v>1619382.7041832265</v>
      </c>
      <c r="AB54" s="19">
        <f t="shared" si="16"/>
        <v>87.742886009060811</v>
      </c>
      <c r="AC54" s="9">
        <f t="shared" si="17"/>
        <v>6672630.6130183069</v>
      </c>
      <c r="AD54" s="19">
        <f t="shared" si="18"/>
        <v>52.201295623065185</v>
      </c>
      <c r="AE54" s="14"/>
      <c r="AF54" s="9">
        <f>+[40]United!K54</f>
        <v>1818994.5899712257</v>
      </c>
      <c r="AG54" s="19">
        <f t="shared" si="19"/>
        <v>23.09335876663102</v>
      </c>
      <c r="AH54" s="9">
        <f>+[40]United!L54</f>
        <v>1032308.6756005407</v>
      </c>
      <c r="AI54" s="19">
        <f t="shared" si="20"/>
        <v>91.362835259805351</v>
      </c>
      <c r="AJ54" s="9">
        <f t="shared" si="21"/>
        <v>2851303.2655717665</v>
      </c>
      <c r="AK54" s="19">
        <f t="shared" si="22"/>
        <v>31.657931578750766</v>
      </c>
      <c r="AL54" s="14"/>
      <c r="AM54" s="9">
        <f>+[40]VaPremier!K54</f>
        <v>3730171.0240391348</v>
      </c>
      <c r="AN54" s="19">
        <f t="shared" si="23"/>
        <v>29.571440087197143</v>
      </c>
      <c r="AO54" s="9">
        <f>+[40]VaPremier!L54</f>
        <v>1051093.1016386482</v>
      </c>
      <c r="AP54" s="19">
        <f t="shared" si="24"/>
        <v>54.457960812323101</v>
      </c>
      <c r="AQ54" s="9">
        <f t="shared" si="25"/>
        <v>4781264.125677783</v>
      </c>
      <c r="AR54" s="19">
        <f t="shared" si="26"/>
        <v>32.874026248798714</v>
      </c>
      <c r="AS54" s="14"/>
      <c r="AT54" s="9">
        <f t="shared" si="27"/>
        <v>21948679.507218752</v>
      </c>
      <c r="AU54" s="19">
        <f t="shared" si="31"/>
        <v>32.854747096361891</v>
      </c>
      <c r="AV54" s="19">
        <f>+F54+M54+T54+AA54+AH54+AO54</f>
        <v>8021123.2389604803</v>
      </c>
      <c r="AW54" s="19">
        <f t="shared" si="28"/>
        <v>75.546251367652275</v>
      </c>
      <c r="AX54" s="9">
        <f t="shared" si="29"/>
        <v>29969802.746179231</v>
      </c>
      <c r="AY54" s="19">
        <f t="shared" si="30"/>
        <v>38.709322648498734</v>
      </c>
      <c r="AZ54" s="14"/>
    </row>
    <row r="55" spans="1:54" s="6" customFormat="1">
      <c r="A55" s="41">
        <v>43</v>
      </c>
      <c r="B55" s="316" t="s">
        <v>228</v>
      </c>
      <c r="C55" s="14"/>
      <c r="D55" s="9">
        <f>+[40]Aetna!K55</f>
        <v>0</v>
      </c>
      <c r="E55" s="19">
        <f t="shared" si="3"/>
        <v>0</v>
      </c>
      <c r="F55" s="9">
        <f>+[40]Aetna!L55</f>
        <v>0</v>
      </c>
      <c r="G55" s="19">
        <f t="shared" si="4"/>
        <v>0</v>
      </c>
      <c r="H55" s="9">
        <f t="shared" si="5"/>
        <v>0</v>
      </c>
      <c r="I55" s="19">
        <f t="shared" si="6"/>
        <v>0</v>
      </c>
      <c r="J55" s="14"/>
      <c r="K55" s="9">
        <f>+[40]Anthem!K55</f>
        <v>21303596.1835141</v>
      </c>
      <c r="L55" s="19">
        <f t="shared" si="7"/>
        <v>112.53999610938361</v>
      </c>
      <c r="M55" s="9">
        <f>+[40]Anthem!L55</f>
        <v>207149.76833394039</v>
      </c>
      <c r="N55" s="19"/>
      <c r="O55" s="9"/>
      <c r="P55" s="19"/>
      <c r="Q55" s="14"/>
      <c r="R55" s="9">
        <f>+[40]Magellan!K55</f>
        <v>0</v>
      </c>
      <c r="S55" s="19">
        <f t="shared" si="11"/>
        <v>0</v>
      </c>
      <c r="T55" s="9">
        <f>+[40]Magellan!L55</f>
        <v>0</v>
      </c>
      <c r="U55" s="19">
        <f t="shared" si="12"/>
        <v>0</v>
      </c>
      <c r="V55" s="9"/>
      <c r="W55" s="19">
        <f t="shared" si="14"/>
        <v>0</v>
      </c>
      <c r="X55" s="14"/>
      <c r="Y55" s="9">
        <f>+[40]Optima!K55</f>
        <v>3220.4702814243583</v>
      </c>
      <c r="Z55" s="19">
        <f t="shared" si="15"/>
        <v>2.9445915034647462E-2</v>
      </c>
      <c r="AA55" s="9">
        <f>+[40]Optima!L55</f>
        <v>406.36047771927508</v>
      </c>
      <c r="AB55" s="19">
        <f t="shared" si="16"/>
        <v>2.2017797882492147E-2</v>
      </c>
      <c r="AC55" s="9">
        <f t="shared" si="17"/>
        <v>3626.8307591436333</v>
      </c>
      <c r="AD55" s="19">
        <f>+AC55/$AC$111</f>
        <v>2.8373407073292653E-2</v>
      </c>
      <c r="AE55" s="14"/>
      <c r="AF55" s="9">
        <f>+[40]United!K55</f>
        <v>4042655.5282225586</v>
      </c>
      <c r="AG55" s="19">
        <f t="shared" si="19"/>
        <v>51.324228778835788</v>
      </c>
      <c r="AH55" s="9">
        <f>+[40]United!L55</f>
        <v>5120.1909944727449</v>
      </c>
      <c r="AI55" s="19">
        <f t="shared" si="20"/>
        <v>0.45315434945329186</v>
      </c>
      <c r="AJ55" s="9">
        <f t="shared" si="21"/>
        <v>4047775.7192170313</v>
      </c>
      <c r="AK55" s="19">
        <f t="shared" si="22"/>
        <v>44.942328061832782</v>
      </c>
      <c r="AL55" s="14"/>
      <c r="AM55" s="9">
        <f>+[40]VaPremier!K55</f>
        <v>0</v>
      </c>
      <c r="AN55" s="19"/>
      <c r="AO55" s="9">
        <f>+[40]VaPremier!L55</f>
        <v>0</v>
      </c>
      <c r="AP55" s="19"/>
      <c r="AQ55" s="9"/>
      <c r="AR55" s="19"/>
      <c r="AS55" s="14"/>
      <c r="AT55" s="9">
        <f t="shared" si="27"/>
        <v>25349472.182018083</v>
      </c>
      <c r="AU55" s="19"/>
      <c r="AV55" s="19">
        <f>+F55+M55+T55+AA55+AH55+AO55</f>
        <v>212676.31980613241</v>
      </c>
      <c r="AW55" s="19"/>
      <c r="AX55" s="9">
        <f t="shared" si="29"/>
        <v>25562148.501824215</v>
      </c>
      <c r="AY55" s="19"/>
      <c r="AZ55" s="14"/>
    </row>
    <row r="56" spans="1:54" s="6" customFormat="1">
      <c r="A56" s="41">
        <v>44</v>
      </c>
      <c r="B56" s="41" t="s">
        <v>56</v>
      </c>
      <c r="C56" s="14"/>
      <c r="D56" s="9">
        <f>+[40]Aetna!K56</f>
        <v>81447.69</v>
      </c>
      <c r="E56" s="19">
        <f t="shared" si="3"/>
        <v>0.80262217054110785</v>
      </c>
      <c r="F56" s="9">
        <f>+[40]Aetna!L56</f>
        <v>917.82</v>
      </c>
      <c r="G56" s="19">
        <f t="shared" si="4"/>
        <v>6.1706333198870512E-2</v>
      </c>
      <c r="H56" s="9">
        <f t="shared" si="5"/>
        <v>82365.510000000009</v>
      </c>
      <c r="I56" s="19">
        <f t="shared" si="6"/>
        <v>0.70790547567274886</v>
      </c>
      <c r="J56" s="14"/>
      <c r="K56" s="9">
        <f>+[40]Anthem!K56</f>
        <v>7975786.825730646</v>
      </c>
      <c r="L56" s="19">
        <f t="shared" si="7"/>
        <v>42.133497584394163</v>
      </c>
      <c r="M56" s="9">
        <f>+[40]Anthem!L56</f>
        <v>2923430.447906456</v>
      </c>
      <c r="N56" s="19">
        <f t="shared" si="8"/>
        <v>94.689073262500997</v>
      </c>
      <c r="O56" s="9">
        <f t="shared" si="9"/>
        <v>10899217.273637101</v>
      </c>
      <c r="P56" s="19">
        <f t="shared" si="10"/>
        <v>49.503194201065988</v>
      </c>
      <c r="Q56" s="14"/>
      <c r="R56" s="9">
        <f>+[40]Magellan!K56</f>
        <v>1239654.8732609404</v>
      </c>
      <c r="S56" s="19">
        <f t="shared" si="11"/>
        <v>19.677061480332387</v>
      </c>
      <c r="T56" s="9">
        <f>+[40]Magellan!L56</f>
        <v>364282.19360301644</v>
      </c>
      <c r="U56" s="19">
        <f t="shared" si="12"/>
        <v>32.0360736613329</v>
      </c>
      <c r="V56" s="9">
        <f t="shared" si="13"/>
        <v>1603937.0668639569</v>
      </c>
      <c r="W56" s="19">
        <f t="shared" si="14"/>
        <v>21.566700284572708</v>
      </c>
      <c r="X56" s="14"/>
      <c r="Y56" s="9">
        <f>+[40]Optima!K56</f>
        <v>5841595.8302755337</v>
      </c>
      <c r="Z56" s="19">
        <f t="shared" si="15"/>
        <v>53.411806181601129</v>
      </c>
      <c r="AA56" s="9">
        <f>+[40]Optima!L56</f>
        <v>966766.4266820167</v>
      </c>
      <c r="AB56" s="19">
        <f t="shared" si="16"/>
        <v>52.382229447443471</v>
      </c>
      <c r="AC56" s="9">
        <f t="shared" si="17"/>
        <v>6808362.2569575505</v>
      </c>
      <c r="AD56" s="19">
        <f t="shared" si="18"/>
        <v>53.263150846528852</v>
      </c>
      <c r="AE56" s="14"/>
      <c r="AF56" s="9">
        <f>+[40]United!K56</f>
        <v>427785.38878975436</v>
      </c>
      <c r="AG56" s="19">
        <f t="shared" si="19"/>
        <v>5.4310230018885362</v>
      </c>
      <c r="AH56" s="9">
        <f>+[40]United!L56</f>
        <v>195918.70195258572</v>
      </c>
      <c r="AI56" s="19">
        <f t="shared" si="20"/>
        <v>17.339472692502497</v>
      </c>
      <c r="AJ56" s="9">
        <f t="shared" si="21"/>
        <v>623704.09074234008</v>
      </c>
      <c r="AK56" s="19">
        <f t="shared" si="22"/>
        <v>6.9249671434541344</v>
      </c>
      <c r="AL56" s="14"/>
      <c r="AM56" s="9">
        <f>+[40]VaPremier!K56</f>
        <v>3811111.7101419657</v>
      </c>
      <c r="AN56" s="19">
        <f t="shared" si="23"/>
        <v>30.213108427410322</v>
      </c>
      <c r="AO56" s="9">
        <f>+[40]VaPremier!L56</f>
        <v>761573.47449406341</v>
      </c>
      <c r="AP56" s="19">
        <f t="shared" si="24"/>
        <v>39.457721076320574</v>
      </c>
      <c r="AQ56" s="9">
        <f t="shared" si="25"/>
        <v>4572685.1846360294</v>
      </c>
      <c r="AR56" s="19">
        <f t="shared" si="26"/>
        <v>31.439922337674325</v>
      </c>
      <c r="AS56" s="14"/>
      <c r="AT56" s="9">
        <f t="shared" si="27"/>
        <v>19377382.318198841</v>
      </c>
      <c r="AU56" s="19">
        <f t="shared" si="31"/>
        <v>29.005799426090846</v>
      </c>
      <c r="AV56" s="19">
        <f t="shared" si="32"/>
        <v>5212889.0646381378</v>
      </c>
      <c r="AW56" s="19">
        <f t="shared" si="28"/>
        <v>49.097142120443962</v>
      </c>
      <c r="AX56" s="9">
        <f t="shared" si="29"/>
        <v>24590271.382836979</v>
      </c>
      <c r="AY56" s="19">
        <f t="shared" si="30"/>
        <v>31.761061526964287</v>
      </c>
      <c r="AZ56" s="14"/>
    </row>
    <row r="57" spans="1:54" s="6" customFormat="1">
      <c r="A57" s="41">
        <v>45</v>
      </c>
      <c r="B57" s="41" t="s">
        <v>57</v>
      </c>
      <c r="C57" s="14"/>
      <c r="D57" s="9">
        <f>+[40]Aetna!K57</f>
        <v>5353.17</v>
      </c>
      <c r="E57" s="19">
        <f t="shared" si="3"/>
        <v>5.2752544911654861E-2</v>
      </c>
      <c r="F57" s="9">
        <f>+[40]Aetna!L57</f>
        <v>0</v>
      </c>
      <c r="G57" s="19">
        <f t="shared" si="4"/>
        <v>0</v>
      </c>
      <c r="H57" s="9">
        <f t="shared" si="5"/>
        <v>5353.17</v>
      </c>
      <c r="I57" s="19">
        <f t="shared" si="6"/>
        <v>4.600880095572879E-2</v>
      </c>
      <c r="J57" s="14"/>
      <c r="K57" s="9">
        <f>+[40]Anthem!K57</f>
        <v>561041.21318559581</v>
      </c>
      <c r="L57" s="19">
        <f t="shared" si="7"/>
        <v>2.9637989476148499</v>
      </c>
      <c r="M57" s="9">
        <f>+[40]Anthem!L57</f>
        <v>193474.37159047663</v>
      </c>
      <c r="N57" s="19">
        <f t="shared" si="8"/>
        <v>6.2665793739222853</v>
      </c>
      <c r="O57" s="9">
        <f t="shared" si="9"/>
        <v>754515.58477607241</v>
      </c>
      <c r="P57" s="19">
        <f t="shared" si="10"/>
        <v>3.4269370527409135</v>
      </c>
      <c r="Q57" s="14"/>
      <c r="R57" s="9">
        <f>+[40]Magellan!K57</f>
        <v>173117.218627361</v>
      </c>
      <c r="S57" s="19">
        <f t="shared" si="11"/>
        <v>2.7478923591644602</v>
      </c>
      <c r="T57" s="9">
        <f>+[40]Magellan!L57</f>
        <v>85562.947723175865</v>
      </c>
      <c r="U57" s="19">
        <f t="shared" si="12"/>
        <v>7.5246634177447778</v>
      </c>
      <c r="V57" s="9">
        <f t="shared" si="13"/>
        <v>258680.16635053686</v>
      </c>
      <c r="W57" s="19">
        <f t="shared" si="14"/>
        <v>3.4782397218073826</v>
      </c>
      <c r="X57" s="14"/>
      <c r="Y57" s="9">
        <f>+[40]Optima!K57</f>
        <v>743718.84416327847</v>
      </c>
      <c r="Z57" s="19">
        <f t="shared" si="15"/>
        <v>6.8000881800444226</v>
      </c>
      <c r="AA57" s="9">
        <f>+[40]Optima!L57</f>
        <v>182828.1358367216</v>
      </c>
      <c r="AB57" s="19">
        <f t="shared" si="16"/>
        <v>9.9061625399177284</v>
      </c>
      <c r="AC57" s="9">
        <f t="shared" si="17"/>
        <v>926546.9800000001</v>
      </c>
      <c r="AD57" s="19">
        <f t="shared" si="18"/>
        <v>7.2485584197144544</v>
      </c>
      <c r="AE57" s="14"/>
      <c r="AF57" s="9">
        <f>+[40]United!K57</f>
        <v>151612.91226044987</v>
      </c>
      <c r="AG57" s="19">
        <f t="shared" si="19"/>
        <v>1.9248278119066344</v>
      </c>
      <c r="AH57" s="9">
        <f>+[40]United!L57</f>
        <v>73652.60050425092</v>
      </c>
      <c r="AI57" s="19">
        <f t="shared" si="20"/>
        <v>6.5185061071113299</v>
      </c>
      <c r="AJ57" s="9">
        <f t="shared" si="21"/>
        <v>225265.5127647008</v>
      </c>
      <c r="AK57" s="19">
        <f t="shared" si="22"/>
        <v>2.5011159901039326</v>
      </c>
      <c r="AL57" s="14"/>
      <c r="AM57" s="9">
        <f>+[40]VaPremier!K57</f>
        <v>441728.00889757136</v>
      </c>
      <c r="AN57" s="19">
        <f t="shared" si="23"/>
        <v>3.5018591013038693</v>
      </c>
      <c r="AO57" s="9">
        <f>+[40]VaPremier!L57</f>
        <v>132430.93730034292</v>
      </c>
      <c r="AP57" s="19">
        <f t="shared" si="24"/>
        <v>6.8613510854537552</v>
      </c>
      <c r="AQ57" s="9">
        <f t="shared" si="25"/>
        <v>574158.94619791431</v>
      </c>
      <c r="AR57" s="19">
        <f t="shared" si="26"/>
        <v>3.9476832427903514</v>
      </c>
      <c r="AS57" s="14"/>
      <c r="AT57" s="9">
        <f t="shared" si="27"/>
        <v>2076571.3671342568</v>
      </c>
      <c r="AU57" s="19">
        <f t="shared" si="31"/>
        <v>3.1083978000728338</v>
      </c>
      <c r="AV57" s="19">
        <f t="shared" si="32"/>
        <v>667948.99295496801</v>
      </c>
      <c r="AW57" s="19">
        <f t="shared" si="28"/>
        <v>6.2910194768539487</v>
      </c>
      <c r="AX57" s="9">
        <f t="shared" si="29"/>
        <v>2744520.3600892248</v>
      </c>
      <c r="AY57" s="19">
        <f t="shared" si="30"/>
        <v>3.5448522979555412</v>
      </c>
      <c r="AZ57" s="14"/>
    </row>
    <row r="58" spans="1:54" s="6" customFormat="1">
      <c r="A58" s="41">
        <v>46</v>
      </c>
      <c r="B58" s="41" t="s">
        <v>58</v>
      </c>
      <c r="C58" s="14"/>
      <c r="D58" s="9">
        <f>+[40]Aetna!K58</f>
        <v>1367833.3800000001</v>
      </c>
      <c r="E58" s="19">
        <f t="shared" si="3"/>
        <v>13.479245346236095</v>
      </c>
      <c r="F58" s="9">
        <f>+[40]Aetna!L58</f>
        <v>207869.47999999998</v>
      </c>
      <c r="G58" s="19">
        <f t="shared" si="4"/>
        <v>13.975358343418044</v>
      </c>
      <c r="H58" s="9">
        <f t="shared" si="5"/>
        <v>1575702.86</v>
      </c>
      <c r="I58" s="19">
        <f t="shared" si="6"/>
        <v>13.542667102130624</v>
      </c>
      <c r="J58" s="14"/>
      <c r="K58" s="9">
        <f>+[40]Anthem!K58</f>
        <v>363852.45501305931</v>
      </c>
      <c r="L58" s="19">
        <f t="shared" si="7"/>
        <v>1.9221146288553461</v>
      </c>
      <c r="M58" s="9">
        <f>+[40]Anthem!L58</f>
        <v>4349938.2114268281</v>
      </c>
      <c r="N58" s="19">
        <f t="shared" si="8"/>
        <v>140.89325035391681</v>
      </c>
      <c r="O58" s="9">
        <f t="shared" si="9"/>
        <v>4713790.6664398871</v>
      </c>
      <c r="P58" s="19">
        <f t="shared" si="10"/>
        <v>21.409582809984407</v>
      </c>
      <c r="Q58" s="14"/>
      <c r="R58" s="9">
        <f>+[40]Magellan!K58</f>
        <v>1812859.8940847651</v>
      </c>
      <c r="S58" s="19">
        <f t="shared" si="11"/>
        <v>28.77555387436135</v>
      </c>
      <c r="T58" s="9">
        <f>+[40]Magellan!L58</f>
        <v>384081.11066641333</v>
      </c>
      <c r="U58" s="19">
        <f t="shared" si="12"/>
        <v>33.777250080592147</v>
      </c>
      <c r="V58" s="9">
        <f t="shared" si="13"/>
        <v>2196941.0047511784</v>
      </c>
      <c r="W58" s="19">
        <f t="shared" si="14"/>
        <v>29.540291306439048</v>
      </c>
      <c r="X58" s="14"/>
      <c r="Y58" s="9">
        <f>+[40]Optima!K58</f>
        <v>3105205.484817774</v>
      </c>
      <c r="Z58" s="19">
        <f t="shared" si="15"/>
        <v>28.392007651325091</v>
      </c>
      <c r="AA58" s="9">
        <f>+[40]Optima!L58</f>
        <v>331321.93683422526</v>
      </c>
      <c r="AB58" s="19">
        <f t="shared" si="16"/>
        <v>17.951990509006571</v>
      </c>
      <c r="AC58" s="9">
        <f t="shared" si="17"/>
        <v>3436527.4216519995</v>
      </c>
      <c r="AD58" s="19">
        <f t="shared" si="18"/>
        <v>26.884626807369447</v>
      </c>
      <c r="AE58" s="14"/>
      <c r="AF58" s="9">
        <f>+[40]United!K58</f>
        <v>4107842.507167777</v>
      </c>
      <c r="AG58" s="19">
        <f t="shared" si="19"/>
        <v>52.151821285154661</v>
      </c>
      <c r="AH58" s="9">
        <f>+[40]United!L58</f>
        <v>549013.16194389039</v>
      </c>
      <c r="AI58" s="19">
        <f t="shared" si="20"/>
        <v>48.589535529152172</v>
      </c>
      <c r="AJ58" s="9">
        <f t="shared" si="21"/>
        <v>4656855.6691116672</v>
      </c>
      <c r="AK58" s="19">
        <f t="shared" si="22"/>
        <v>51.704923823769981</v>
      </c>
      <c r="AL58" s="14"/>
      <c r="AM58" s="9">
        <f>+[40]VaPremier!K58</f>
        <v>4513415.1545941411</v>
      </c>
      <c r="AN58" s="19">
        <f t="shared" si="23"/>
        <v>35.780714871406929</v>
      </c>
      <c r="AO58" s="9">
        <f>+[40]VaPremier!L58</f>
        <v>741285.3117188192</v>
      </c>
      <c r="AP58" s="19">
        <f t="shared" si="24"/>
        <v>38.406575396032288</v>
      </c>
      <c r="AQ58" s="9">
        <f t="shared" si="25"/>
        <v>5254700.4663129598</v>
      </c>
      <c r="AR58" s="19">
        <f t="shared" si="26"/>
        <v>36.129181847835973</v>
      </c>
      <c r="AS58" s="14"/>
      <c r="AT58" s="9">
        <f t="shared" si="27"/>
        <v>15271008.875677519</v>
      </c>
      <c r="AU58" s="19">
        <f t="shared" si="31"/>
        <v>22.859012285985997</v>
      </c>
      <c r="AV58" s="19">
        <f t="shared" si="32"/>
        <v>6563509.2125901766</v>
      </c>
      <c r="AW58" s="19">
        <f t="shared" si="28"/>
        <v>61.817840476479176</v>
      </c>
      <c r="AX58" s="9">
        <f t="shared" si="29"/>
        <v>21834518.088267695</v>
      </c>
      <c r="AY58" s="19">
        <f t="shared" si="30"/>
        <v>28.201700648863572</v>
      </c>
      <c r="AZ58" s="14"/>
    </row>
    <row r="59" spans="1:54" s="6" customFormat="1">
      <c r="A59" s="41">
        <v>47</v>
      </c>
      <c r="B59" s="41" t="s">
        <v>59</v>
      </c>
      <c r="C59" s="14"/>
      <c r="D59" s="9">
        <f>+[40]Aetna!K59</f>
        <v>17642687.079999134</v>
      </c>
      <c r="E59" s="19">
        <f t="shared" si="3"/>
        <v>173.85897375759171</v>
      </c>
      <c r="F59" s="9">
        <f>+[40]Aetna!L59</f>
        <v>801292.34000002663</v>
      </c>
      <c r="G59" s="19">
        <f t="shared" si="4"/>
        <v>53.872014253060819</v>
      </c>
      <c r="H59" s="9">
        <f t="shared" si="5"/>
        <v>18443979.41999916</v>
      </c>
      <c r="I59" s="19">
        <f t="shared" si="6"/>
        <v>158.52016243950769</v>
      </c>
      <c r="J59" s="14"/>
      <c r="K59" s="9">
        <f>+[40]Anthem!K59</f>
        <v>0</v>
      </c>
      <c r="L59" s="19">
        <f t="shared" si="7"/>
        <v>0</v>
      </c>
      <c r="M59" s="9">
        <f>+[40]Anthem!L59</f>
        <v>0</v>
      </c>
      <c r="N59" s="19">
        <f t="shared" si="8"/>
        <v>0</v>
      </c>
      <c r="O59" s="9">
        <f t="shared" si="9"/>
        <v>0</v>
      </c>
      <c r="P59" s="19">
        <f t="shared" si="10"/>
        <v>0</v>
      </c>
      <c r="Q59" s="14"/>
      <c r="R59" s="9">
        <f>+[40]Magellan!K59</f>
        <v>6561318.8729814962</v>
      </c>
      <c r="S59" s="19">
        <f t="shared" si="11"/>
        <v>104.14791861875391</v>
      </c>
      <c r="T59" s="9">
        <f>+[40]Magellan!L59</f>
        <v>3414164.915608705</v>
      </c>
      <c r="U59" s="19">
        <f t="shared" si="12"/>
        <v>300.2519493104129</v>
      </c>
      <c r="V59" s="9">
        <f t="shared" si="13"/>
        <v>9975483.7885902002</v>
      </c>
      <c r="W59" s="19">
        <f t="shared" si="14"/>
        <v>134.13136556709202</v>
      </c>
      <c r="X59" s="14"/>
      <c r="Y59" s="9">
        <f>+[40]Optima!K59</f>
        <v>62907.597197565679</v>
      </c>
      <c r="Z59" s="19">
        <f t="shared" si="15"/>
        <v>0.57518672747822219</v>
      </c>
      <c r="AA59" s="9">
        <f>+[40]Optima!L59</f>
        <v>9827.0028024343428</v>
      </c>
      <c r="AB59" s="19">
        <f t="shared" si="16"/>
        <v>0.53245572184841472</v>
      </c>
      <c r="AC59" s="9">
        <f t="shared" si="17"/>
        <v>72734.60000000002</v>
      </c>
      <c r="AD59" s="19">
        <f t="shared" si="18"/>
        <v>0.56901701545081185</v>
      </c>
      <c r="AE59" s="14"/>
      <c r="AF59" s="9">
        <f>+[40]United!K59</f>
        <v>0</v>
      </c>
      <c r="AG59" s="19">
        <f t="shared" si="19"/>
        <v>0</v>
      </c>
      <c r="AH59" s="9">
        <f>+[40]United!L59</f>
        <v>0</v>
      </c>
      <c r="AI59" s="19">
        <f t="shared" si="20"/>
        <v>0</v>
      </c>
      <c r="AJ59" s="9">
        <f t="shared" si="21"/>
        <v>0</v>
      </c>
      <c r="AK59" s="19">
        <f t="shared" si="22"/>
        <v>0</v>
      </c>
      <c r="AL59" s="14"/>
      <c r="AM59" s="9">
        <f>+[40]VaPremier!K59</f>
        <v>829375.52634125098</v>
      </c>
      <c r="AN59" s="19">
        <f t="shared" si="23"/>
        <v>6.5749877227963234</v>
      </c>
      <c r="AO59" s="9">
        <f>+[40]VaPremier!L59</f>
        <v>127260.3936587491</v>
      </c>
      <c r="AP59" s="19">
        <f t="shared" si="24"/>
        <v>6.5934611501346616</v>
      </c>
      <c r="AQ59" s="9">
        <f t="shared" si="25"/>
        <v>956635.92</v>
      </c>
      <c r="AR59" s="19">
        <f t="shared" si="26"/>
        <v>6.5774392541356699</v>
      </c>
      <c r="AS59" s="14"/>
      <c r="AT59" s="9">
        <f t="shared" si="27"/>
        <v>25096289.076519448</v>
      </c>
      <c r="AU59" s="19">
        <f t="shared" si="31"/>
        <v>37.566370696471907</v>
      </c>
      <c r="AV59" s="19">
        <f t="shared" si="32"/>
        <v>4352544.6520699151</v>
      </c>
      <c r="AW59" s="19">
        <f t="shared" si="28"/>
        <v>40.9940631228624</v>
      </c>
      <c r="AX59" s="9">
        <f t="shared" si="29"/>
        <v>29448833.728589363</v>
      </c>
      <c r="AY59" s="19">
        <f t="shared" si="30"/>
        <v>38.0364334085344</v>
      </c>
      <c r="AZ59" s="14"/>
    </row>
    <row r="60" spans="1:54" s="6" customFormat="1">
      <c r="A60" s="41">
        <v>48</v>
      </c>
      <c r="B60" s="41" t="s">
        <v>60</v>
      </c>
      <c r="C60" s="14"/>
      <c r="D60" s="9">
        <f>+[40]Aetna!K60</f>
        <v>0</v>
      </c>
      <c r="E60" s="19">
        <f t="shared" si="3"/>
        <v>0</v>
      </c>
      <c r="F60" s="9">
        <f>+[40]Aetna!L60</f>
        <v>0</v>
      </c>
      <c r="G60" s="19">
        <f t="shared" si="4"/>
        <v>0</v>
      </c>
      <c r="H60" s="9">
        <f t="shared" si="5"/>
        <v>0</v>
      </c>
      <c r="I60" s="19">
        <f t="shared" si="6"/>
        <v>0</v>
      </c>
      <c r="J60" s="14"/>
      <c r="K60" s="9">
        <f>+[40]Anthem!K60</f>
        <v>24110.86</v>
      </c>
      <c r="L60" s="19">
        <f t="shared" si="7"/>
        <v>0.12736986127692845</v>
      </c>
      <c r="M60" s="9">
        <f>+[40]Anthem!L60</f>
        <v>6013.38</v>
      </c>
      <c r="N60" s="19">
        <f t="shared" si="8"/>
        <v>0.19477165252315864</v>
      </c>
      <c r="O60" s="9">
        <f t="shared" si="9"/>
        <v>30124.240000000002</v>
      </c>
      <c r="P60" s="19">
        <f t="shared" si="10"/>
        <v>0.13682139418272987</v>
      </c>
      <c r="Q60" s="14"/>
      <c r="R60" s="9">
        <f>+[40]Magellan!K60</f>
        <v>68304.586609958918</v>
      </c>
      <c r="S60" s="19">
        <f t="shared" si="11"/>
        <v>1.0841997874596654</v>
      </c>
      <c r="T60" s="9">
        <f>+[40]Magellan!L60</f>
        <v>18273.043615086521</v>
      </c>
      <c r="U60" s="19">
        <f t="shared" si="12"/>
        <v>1.606986510868571</v>
      </c>
      <c r="V60" s="9">
        <f t="shared" si="13"/>
        <v>86577.630225045432</v>
      </c>
      <c r="W60" s="19">
        <f t="shared" si="14"/>
        <v>1.1641315865733342</v>
      </c>
      <c r="X60" s="14"/>
      <c r="Y60" s="9">
        <f>+[40]Optima!K60</f>
        <v>508991.20815953711</v>
      </c>
      <c r="Z60" s="19">
        <f t="shared" si="15"/>
        <v>4.6538892022377194</v>
      </c>
      <c r="AA60" s="9">
        <f>+[40]Optima!L60</f>
        <v>79511.19184046294</v>
      </c>
      <c r="AB60" s="19">
        <f t="shared" si="16"/>
        <v>4.3081486692925299</v>
      </c>
      <c r="AC60" s="9">
        <f t="shared" si="17"/>
        <v>588502.4</v>
      </c>
      <c r="AD60" s="19">
        <f t="shared" si="18"/>
        <v>4.6039694895364756</v>
      </c>
      <c r="AE60" s="14"/>
      <c r="AF60" s="9">
        <f>+[40]United!K60</f>
        <v>383471.74999999854</v>
      </c>
      <c r="AG60" s="19">
        <f t="shared" si="19"/>
        <v>4.8684315766754924</v>
      </c>
      <c r="AH60" s="9">
        <f>+[40]United!L60</f>
        <v>0</v>
      </c>
      <c r="AI60" s="19">
        <f t="shared" si="20"/>
        <v>0</v>
      </c>
      <c r="AJ60" s="9">
        <f t="shared" si="21"/>
        <v>383471.74999999854</v>
      </c>
      <c r="AK60" s="19">
        <f t="shared" si="22"/>
        <v>4.257674927275537</v>
      </c>
      <c r="AL60" s="14"/>
      <c r="AM60" s="9">
        <f>+[40]VaPremier!K60</f>
        <v>733369.87996992015</v>
      </c>
      <c r="AN60" s="19">
        <f t="shared" si="23"/>
        <v>5.8138898531795382</v>
      </c>
      <c r="AO60" s="9">
        <f>+[40]VaPremier!L60</f>
        <v>112529.17003007988</v>
      </c>
      <c r="AP60" s="19">
        <f t="shared" si="24"/>
        <v>5.8302248603740683</v>
      </c>
      <c r="AQ60" s="9">
        <f t="shared" si="25"/>
        <v>845899.05</v>
      </c>
      <c r="AR60" s="19">
        <f t="shared" si="26"/>
        <v>5.8160576037183214</v>
      </c>
      <c r="AS60" s="14"/>
      <c r="AT60" s="9">
        <f t="shared" si="27"/>
        <v>1718248.2847394147</v>
      </c>
      <c r="AU60" s="19">
        <f t="shared" si="31"/>
        <v>2.5720277534374789</v>
      </c>
      <c r="AV60" s="19">
        <f t="shared" si="32"/>
        <v>216326.78548562934</v>
      </c>
      <c r="AW60" s="19">
        <f t="shared" si="28"/>
        <v>2.0374550081057627</v>
      </c>
      <c r="AX60" s="9">
        <f t="shared" si="29"/>
        <v>1934575.0702250442</v>
      </c>
      <c r="AY60" s="19">
        <f t="shared" si="30"/>
        <v>2.4987181669265528</v>
      </c>
      <c r="AZ60" s="14"/>
    </row>
    <row r="61" spans="1:54" s="6" customFormat="1">
      <c r="A61" s="41">
        <v>49</v>
      </c>
      <c r="B61" s="41" t="s">
        <v>61</v>
      </c>
      <c r="C61" s="15"/>
      <c r="D61" s="285">
        <f>SUM(D20:D60)</f>
        <v>162558200.50999999</v>
      </c>
      <c r="E61" s="317">
        <f t="shared" si="3"/>
        <v>1601.9216227322447</v>
      </c>
      <c r="F61" s="285">
        <f>SUM(F20:F60)</f>
        <v>21357034.180000026</v>
      </c>
      <c r="G61" s="317">
        <f t="shared" si="4"/>
        <v>1435.8635323383103</v>
      </c>
      <c r="H61" s="285">
        <f>SUM(H20:H60)</f>
        <v>183915234.69000003</v>
      </c>
      <c r="I61" s="317">
        <f t="shared" si="6"/>
        <v>1580.6932015195403</v>
      </c>
      <c r="J61" s="286"/>
      <c r="K61" s="285">
        <f>SUM(K20:K60)</f>
        <v>308567918.89599985</v>
      </c>
      <c r="L61" s="287">
        <f t="shared" si="7"/>
        <v>1630.0643371615117</v>
      </c>
      <c r="M61" s="285">
        <f>SUM(M20:M60)</f>
        <v>51246237.714999996</v>
      </c>
      <c r="N61" s="287">
        <f t="shared" si="8"/>
        <v>1659.8509333095808</v>
      </c>
      <c r="O61" s="285">
        <f t="shared" si="9"/>
        <v>359814156.61099982</v>
      </c>
      <c r="P61" s="287">
        <f t="shared" si="10"/>
        <v>1634.2412141916311</v>
      </c>
      <c r="Q61" s="286"/>
      <c r="R61" s="285">
        <f>SUM(R20:R60)</f>
        <v>111334234.86156821</v>
      </c>
      <c r="S61" s="287">
        <f t="shared" si="11"/>
        <v>1767.2100771677494</v>
      </c>
      <c r="T61" s="285">
        <f>SUM(T20:T60)</f>
        <v>23752463.731006954</v>
      </c>
      <c r="U61" s="287">
        <f t="shared" si="12"/>
        <v>2088.8632249588386</v>
      </c>
      <c r="V61" s="285">
        <f>SUM(V20:V60)</f>
        <v>135086698.59257513</v>
      </c>
      <c r="W61" s="287">
        <f t="shared" si="14"/>
        <v>1816.3894339537605</v>
      </c>
      <c r="X61" s="286"/>
      <c r="Y61" s="285">
        <f>SUM(Y20:Y60)</f>
        <v>201119892.6616483</v>
      </c>
      <c r="Z61" s="287">
        <f t="shared" si="15"/>
        <v>1838.9113246134491</v>
      </c>
      <c r="AA61" s="285">
        <f>SUM(AA20:AA60)</f>
        <v>31267473.580003656</v>
      </c>
      <c r="AB61" s="287">
        <f t="shared" si="16"/>
        <v>1694.163067837216</v>
      </c>
      <c r="AC61" s="285">
        <f>SUM(AC20:AC60)</f>
        <v>232387366.24165201</v>
      </c>
      <c r="AD61" s="287">
        <f t="shared" si="18"/>
        <v>1818.0118618552867</v>
      </c>
      <c r="AE61" s="286"/>
      <c r="AF61" s="285">
        <f>SUM(AF20:AF60)</f>
        <v>117422984.40000029</v>
      </c>
      <c r="AG61" s="287">
        <f t="shared" si="19"/>
        <v>1490.7637005344914</v>
      </c>
      <c r="AH61" s="285">
        <f>SUM(AH20:AH60)</f>
        <v>20170871.920000028</v>
      </c>
      <c r="AI61" s="287">
        <f t="shared" si="20"/>
        <v>1785.190894769451</v>
      </c>
      <c r="AJ61" s="285">
        <f>SUM(AJ20:AJ60)</f>
        <v>137593856.32000032</v>
      </c>
      <c r="AK61" s="287">
        <f t="shared" si="22"/>
        <v>1527.7003122154899</v>
      </c>
      <c r="AL61" s="286"/>
      <c r="AM61" s="285">
        <f>SUM(AM20:AM60)</f>
        <v>214736973.76237142</v>
      </c>
      <c r="AN61" s="287">
        <f t="shared" si="23"/>
        <v>1702.3566783390922</v>
      </c>
      <c r="AO61" s="285">
        <f>SUM(AO20:AO60)</f>
        <v>26299798.535446059</v>
      </c>
      <c r="AP61" s="287">
        <f t="shared" si="24"/>
        <v>1362.613260216883</v>
      </c>
      <c r="AQ61" s="285">
        <f>SUM(AQ20:AQ60)</f>
        <v>241036772.29781744</v>
      </c>
      <c r="AR61" s="287">
        <f t="shared" si="26"/>
        <v>1657.2707491496089</v>
      </c>
      <c r="AS61" s="286"/>
      <c r="AT61" s="285">
        <f>SUM(AT20:AT60)</f>
        <v>1115740205.091588</v>
      </c>
      <c r="AU61" s="287">
        <f t="shared" si="31"/>
        <v>1670.139757221875</v>
      </c>
      <c r="AV61" s="287">
        <f>SUM(AV20:AV60)</f>
        <v>174093879.66145679</v>
      </c>
      <c r="AW61" s="287">
        <f t="shared" si="28"/>
        <v>1639.688058972986</v>
      </c>
      <c r="AX61" s="285">
        <f t="shared" si="29"/>
        <v>1289834084.7530448</v>
      </c>
      <c r="AY61" s="287">
        <f t="shared" si="30"/>
        <v>1665.963709290744</v>
      </c>
      <c r="AZ61" s="15"/>
      <c r="BA61" s="318"/>
      <c r="BB61" s="291"/>
    </row>
    <row r="62" spans="1:54" s="6" customFormat="1">
      <c r="A62" s="41">
        <v>50</v>
      </c>
      <c r="B62" s="41" t="s">
        <v>62</v>
      </c>
      <c r="C62" s="14"/>
      <c r="D62" s="9">
        <f>+[40]Aetna!K62</f>
        <v>0</v>
      </c>
      <c r="E62" s="19">
        <f t="shared" si="3"/>
        <v>0</v>
      </c>
      <c r="F62" s="9">
        <f>+[40]Aetna!L62</f>
        <v>0</v>
      </c>
      <c r="G62" s="19">
        <f t="shared" si="4"/>
        <v>0</v>
      </c>
      <c r="H62" s="9">
        <f>+D62+F62</f>
        <v>0</v>
      </c>
      <c r="I62" s="19">
        <f t="shared" si="6"/>
        <v>0</v>
      </c>
      <c r="J62" s="14"/>
      <c r="K62" s="9">
        <f>+[40]Anthem!K62</f>
        <v>3072352.95</v>
      </c>
      <c r="L62" s="19">
        <f t="shared" si="7"/>
        <v>16.230245168992806</v>
      </c>
      <c r="M62" s="9">
        <f>+[40]Anthem!L62</f>
        <v>85367.169999999984</v>
      </c>
      <c r="N62" s="19">
        <f t="shared" si="8"/>
        <v>2.7650181382392947</v>
      </c>
      <c r="O62" s="9">
        <f t="shared" si="9"/>
        <v>3157720.12</v>
      </c>
      <c r="P62" s="19">
        <f t="shared" si="10"/>
        <v>14.342060389150301</v>
      </c>
      <c r="Q62" s="14"/>
      <c r="R62" s="9">
        <v>0</v>
      </c>
      <c r="S62" s="19">
        <f t="shared" si="11"/>
        <v>0</v>
      </c>
      <c r="T62" s="9">
        <v>0</v>
      </c>
      <c r="U62" s="19">
        <f t="shared" si="12"/>
        <v>0</v>
      </c>
      <c r="V62" s="9">
        <f>+R62+T62</f>
        <v>0</v>
      </c>
      <c r="W62" s="19">
        <f t="shared" si="14"/>
        <v>0</v>
      </c>
      <c r="X62" s="14"/>
      <c r="Y62" s="9">
        <f>+[40]Optima!K62</f>
        <v>0</v>
      </c>
      <c r="Z62" s="19">
        <f t="shared" si="15"/>
        <v>0</v>
      </c>
      <c r="AA62" s="9">
        <f>+[40]Optima!L62</f>
        <v>0</v>
      </c>
      <c r="AB62" s="19">
        <f t="shared" si="16"/>
        <v>0</v>
      </c>
      <c r="AC62" s="9">
        <f>+Y62+AA62</f>
        <v>0</v>
      </c>
      <c r="AD62" s="19">
        <f t="shared" si="18"/>
        <v>0</v>
      </c>
      <c r="AE62" s="14"/>
      <c r="AF62" s="9">
        <f>+[40]United!K62</f>
        <v>0</v>
      </c>
      <c r="AG62" s="19">
        <f t="shared" si="19"/>
        <v>0</v>
      </c>
      <c r="AH62" s="9">
        <f>+[40]United!L62</f>
        <v>0</v>
      </c>
      <c r="AI62" s="19">
        <f t="shared" si="20"/>
        <v>0</v>
      </c>
      <c r="AJ62" s="9">
        <f>+AF62+AH62</f>
        <v>0</v>
      </c>
      <c r="AK62" s="19">
        <f t="shared" si="22"/>
        <v>0</v>
      </c>
      <c r="AL62" s="14"/>
      <c r="AM62" s="9">
        <f>+[40]VaPremier!K62</f>
        <v>1831438</v>
      </c>
      <c r="AN62" s="19">
        <f t="shared" si="23"/>
        <v>14.518974798043459</v>
      </c>
      <c r="AO62" s="9">
        <f>+[40]VaPremier!L62</f>
        <v>35192</v>
      </c>
      <c r="AP62" s="19">
        <f t="shared" si="24"/>
        <v>1.8233252163100357</v>
      </c>
      <c r="AQ62" s="9">
        <f>+AM62+AO62</f>
        <v>1866630</v>
      </c>
      <c r="AR62" s="19">
        <f t="shared" si="26"/>
        <v>12.834188198732141</v>
      </c>
      <c r="AS62" s="14"/>
      <c r="AT62" s="9">
        <f>+D62+K62+R62+Y62+AF62+AM62</f>
        <v>4903790.95</v>
      </c>
      <c r="AU62" s="19">
        <f t="shared" si="31"/>
        <v>7.3404330052151634</v>
      </c>
      <c r="AV62" s="19">
        <f>+F62+M62+T62+AA62+AH62+AO62</f>
        <v>120559.16999999998</v>
      </c>
      <c r="AW62" s="19">
        <f t="shared" si="28"/>
        <v>1.135476053684954</v>
      </c>
      <c r="AX62" s="9">
        <f t="shared" si="29"/>
        <v>5024350.12</v>
      </c>
      <c r="AY62" s="19">
        <f t="shared" si="30"/>
        <v>6.4895051709640716</v>
      </c>
      <c r="AZ62" s="14"/>
    </row>
    <row r="63" spans="1:54" s="6" customFormat="1">
      <c r="A63" s="41">
        <v>51</v>
      </c>
      <c r="B63" s="41" t="s">
        <v>63</v>
      </c>
      <c r="C63" s="15"/>
      <c r="D63" s="285">
        <f>+D61-D62</f>
        <v>162558200.50999999</v>
      </c>
      <c r="E63" s="287">
        <f t="shared" si="3"/>
        <v>1601.9216227322447</v>
      </c>
      <c r="F63" s="285">
        <f>+F61-F62</f>
        <v>21357034.180000026</v>
      </c>
      <c r="G63" s="287">
        <f t="shared" si="4"/>
        <v>1435.8635323383103</v>
      </c>
      <c r="H63" s="285">
        <f>+H61-H62</f>
        <v>183915234.69000003</v>
      </c>
      <c r="I63" s="287">
        <f t="shared" si="6"/>
        <v>1580.6932015195403</v>
      </c>
      <c r="J63" s="286"/>
      <c r="K63" s="285">
        <f>+K61-K62</f>
        <v>305495565.94599986</v>
      </c>
      <c r="L63" s="287">
        <f t="shared" si="7"/>
        <v>1613.834091992519</v>
      </c>
      <c r="M63" s="285">
        <f>+M61-M62</f>
        <v>51160870.544999994</v>
      </c>
      <c r="N63" s="287">
        <f t="shared" si="8"/>
        <v>1657.0859151713414</v>
      </c>
      <c r="O63" s="285">
        <f t="shared" si="9"/>
        <v>356656436.49099988</v>
      </c>
      <c r="P63" s="287">
        <f t="shared" si="10"/>
        <v>1619.8991538024811</v>
      </c>
      <c r="Q63" s="286"/>
      <c r="R63" s="285">
        <f>+R61-R62</f>
        <v>111334234.86156821</v>
      </c>
      <c r="S63" s="287">
        <f t="shared" si="11"/>
        <v>1767.2100771677494</v>
      </c>
      <c r="T63" s="285">
        <f>+T61-T62</f>
        <v>23752463.731006954</v>
      </c>
      <c r="U63" s="287">
        <f t="shared" si="12"/>
        <v>2088.8632249588386</v>
      </c>
      <c r="V63" s="285">
        <f>+R63+T63</f>
        <v>135086698.59257516</v>
      </c>
      <c r="W63" s="287">
        <f t="shared" si="14"/>
        <v>1816.389433953761</v>
      </c>
      <c r="X63" s="286"/>
      <c r="Y63" s="285">
        <f>+Y61-Y62</f>
        <v>201119892.6616483</v>
      </c>
      <c r="Z63" s="287">
        <f t="shared" si="15"/>
        <v>1838.9113246134491</v>
      </c>
      <c r="AA63" s="285">
        <f>+AA61-AA62</f>
        <v>31267473.580003656</v>
      </c>
      <c r="AB63" s="287">
        <f t="shared" si="16"/>
        <v>1694.163067837216</v>
      </c>
      <c r="AC63" s="285">
        <f>+AC61-AC62</f>
        <v>232387366.24165201</v>
      </c>
      <c r="AD63" s="287">
        <f t="shared" si="18"/>
        <v>1818.0118618552867</v>
      </c>
      <c r="AE63" s="286"/>
      <c r="AF63" s="285">
        <f>+AF61-AF62</f>
        <v>117422984.40000029</v>
      </c>
      <c r="AG63" s="287">
        <f t="shared" si="19"/>
        <v>1490.7637005344914</v>
      </c>
      <c r="AH63" s="285">
        <f>+AH61-AH62</f>
        <v>20170871.920000028</v>
      </c>
      <c r="AI63" s="287">
        <f t="shared" si="20"/>
        <v>1785.190894769451</v>
      </c>
      <c r="AJ63" s="285">
        <f>+AJ61-AJ62</f>
        <v>137593856.32000032</v>
      </c>
      <c r="AK63" s="287">
        <f t="shared" si="22"/>
        <v>1527.7003122154899</v>
      </c>
      <c r="AL63" s="286"/>
      <c r="AM63" s="285">
        <f>+AM61-AM62</f>
        <v>212905535.76237142</v>
      </c>
      <c r="AN63" s="287">
        <f t="shared" si="23"/>
        <v>1687.8377035410488</v>
      </c>
      <c r="AO63" s="285">
        <f>+AO61-AO62</f>
        <v>26264606.535446059</v>
      </c>
      <c r="AP63" s="287">
        <f t="shared" si="24"/>
        <v>1360.789935000573</v>
      </c>
      <c r="AQ63" s="285">
        <f>+AQ61-AQ62</f>
        <v>239170142.29781744</v>
      </c>
      <c r="AR63" s="287">
        <f t="shared" si="26"/>
        <v>1644.4365609508768</v>
      </c>
      <c r="AS63" s="286"/>
      <c r="AT63" s="285">
        <f>+AT61-AT62</f>
        <v>1110836414.141588</v>
      </c>
      <c r="AU63" s="287">
        <f>+AT63/$AT$111</f>
        <v>1662.7993242166597</v>
      </c>
      <c r="AV63" s="287">
        <f>+AV61-AV62</f>
        <v>173973320.49145681</v>
      </c>
      <c r="AW63" s="287">
        <f t="shared" si="28"/>
        <v>1638.5525829193011</v>
      </c>
      <c r="AX63" s="285">
        <f t="shared" si="29"/>
        <v>1284809734.6330447</v>
      </c>
      <c r="AY63" s="287">
        <f t="shared" si="30"/>
        <v>1659.4742041197796</v>
      </c>
      <c r="AZ63" s="15"/>
      <c r="BB63" s="291"/>
    </row>
    <row r="64" spans="1:54" s="6" customFormat="1">
      <c r="A64" s="41"/>
      <c r="B64" s="18" t="s">
        <v>64</v>
      </c>
      <c r="C64" s="14"/>
      <c r="D64" s="9"/>
      <c r="E64" s="19"/>
      <c r="F64" s="19"/>
      <c r="G64" s="19"/>
      <c r="H64" s="19"/>
      <c r="I64" s="19"/>
      <c r="J64" s="14"/>
      <c r="K64" s="9"/>
      <c r="L64" s="19"/>
      <c r="M64" s="9"/>
      <c r="N64" s="19"/>
      <c r="O64" s="19"/>
      <c r="P64" s="19"/>
      <c r="Q64" s="14"/>
      <c r="R64" s="9"/>
      <c r="S64" s="9"/>
      <c r="T64" s="9"/>
      <c r="U64" s="9"/>
      <c r="V64" s="9"/>
      <c r="W64" s="9"/>
      <c r="X64" s="14"/>
      <c r="Y64" s="9"/>
      <c r="Z64" s="9"/>
      <c r="AA64" s="9"/>
      <c r="AB64" s="9"/>
      <c r="AC64" s="9"/>
      <c r="AD64" s="9"/>
      <c r="AE64" s="14"/>
      <c r="AF64" s="9"/>
      <c r="AG64" s="19"/>
      <c r="AH64" s="9"/>
      <c r="AI64" s="19"/>
      <c r="AJ64" s="9"/>
      <c r="AK64" s="19"/>
      <c r="AL64" s="14"/>
      <c r="AM64" s="9"/>
      <c r="AN64" s="19"/>
      <c r="AO64" s="9"/>
      <c r="AP64" s="19"/>
      <c r="AQ64" s="9"/>
      <c r="AR64" s="19"/>
      <c r="AS64" s="14"/>
      <c r="AT64" s="9"/>
      <c r="AU64" s="19"/>
      <c r="AV64" s="19"/>
      <c r="AW64" s="19"/>
      <c r="AX64" s="9"/>
      <c r="AY64" s="19"/>
      <c r="AZ64" s="14"/>
    </row>
    <row r="65" spans="1:54" s="6" customFormat="1">
      <c r="A65" s="41"/>
      <c r="B65" s="42" t="s">
        <v>65</v>
      </c>
      <c r="C65" s="14"/>
      <c r="D65" s="9"/>
      <c r="E65" s="19"/>
      <c r="F65" s="19"/>
      <c r="G65" s="19"/>
      <c r="H65" s="19"/>
      <c r="I65" s="19"/>
      <c r="J65" s="14"/>
      <c r="K65" s="9"/>
      <c r="L65" s="19"/>
      <c r="M65" s="9"/>
      <c r="N65" s="19"/>
      <c r="O65" s="19"/>
      <c r="P65" s="19"/>
      <c r="Q65" s="14"/>
      <c r="R65" s="9"/>
      <c r="S65" s="9"/>
      <c r="T65" s="9"/>
      <c r="U65" s="9"/>
      <c r="V65" s="9"/>
      <c r="W65" s="9"/>
      <c r="X65" s="14"/>
      <c r="Y65" s="9"/>
      <c r="Z65" s="9"/>
      <c r="AA65" s="9"/>
      <c r="AB65" s="9"/>
      <c r="AC65" s="9"/>
      <c r="AD65" s="9"/>
      <c r="AE65" s="14"/>
      <c r="AF65" s="9"/>
      <c r="AG65" s="19"/>
      <c r="AH65" s="9"/>
      <c r="AI65" s="19"/>
      <c r="AJ65" s="9"/>
      <c r="AK65" s="19"/>
      <c r="AL65" s="14"/>
      <c r="AM65" s="9"/>
      <c r="AN65" s="19"/>
      <c r="AO65" s="9"/>
      <c r="AP65" s="19"/>
      <c r="AQ65" s="9"/>
      <c r="AR65" s="19"/>
      <c r="AS65" s="14"/>
      <c r="AT65" s="9"/>
      <c r="AU65" s="19"/>
      <c r="AV65" s="19"/>
      <c r="AW65" s="19"/>
      <c r="AX65" s="9"/>
      <c r="AY65" s="19"/>
      <c r="AZ65" s="14"/>
      <c r="BB65" s="319"/>
    </row>
    <row r="66" spans="1:54" s="6" customFormat="1">
      <c r="A66" s="41">
        <v>52</v>
      </c>
      <c r="B66" s="41" t="s">
        <v>66</v>
      </c>
      <c r="C66" s="14"/>
      <c r="D66" s="9">
        <f>+[40]Aetna!K66</f>
        <v>53026.826165897022</v>
      </c>
      <c r="E66" s="19">
        <f t="shared" ref="E66:E73" si="33">+D66/$D$111</f>
        <v>0.52255019527476199</v>
      </c>
      <c r="F66" s="9">
        <f>+[40]Aetna!L66</f>
        <v>5486.7479573464288</v>
      </c>
      <c r="G66" s="19">
        <f t="shared" ref="G66:G73" si="34">+F66/$F$111</f>
        <v>0.36888180431265488</v>
      </c>
      <c r="H66" s="9">
        <f t="shared" ref="H66:H72" si="35">+D66+F66</f>
        <v>58513.574123243452</v>
      </c>
      <c r="I66" s="19">
        <f t="shared" ref="I66:I96" si="36">+H66/$H$111</f>
        <v>0.50290564003097049</v>
      </c>
      <c r="J66" s="14"/>
      <c r="K66" s="9">
        <f>+[40]Anthem!K66</f>
        <v>2086017.2441115309</v>
      </c>
      <c r="L66" s="19">
        <f t="shared" ref="L66:L73" si="37">+K66/$K$111</f>
        <v>11.019753215097523</v>
      </c>
      <c r="M66" s="9">
        <f>+[40]Anthem!L66</f>
        <v>439614.4194649618</v>
      </c>
      <c r="N66" s="19">
        <f t="shared" ref="N66:N73" si="38">+M66/$M$111</f>
        <v>14.238984889063996</v>
      </c>
      <c r="O66" s="9">
        <f t="shared" ref="O66:O73" si="39">+K66+M66</f>
        <v>2525631.6635764926</v>
      </c>
      <c r="P66" s="19">
        <f t="shared" ref="P66:P73" si="40">+O66/$O$111</f>
        <v>11.47117555173452</v>
      </c>
      <c r="Q66" s="14"/>
      <c r="R66" s="9">
        <f>+[40]Magellan!K66</f>
        <v>2497346.8660874628</v>
      </c>
      <c r="S66" s="19">
        <f t="shared" ref="S66:S73" si="41">+R66/$R$111</f>
        <v>39.640426445832745</v>
      </c>
      <c r="T66" s="9">
        <f>+[40]Magellan!L66</f>
        <v>451105.91168196977</v>
      </c>
      <c r="U66" s="19">
        <f t="shared" ref="U66:U73" si="42">+T66/$T$111</f>
        <v>39.671613022774579</v>
      </c>
      <c r="V66" s="9">
        <f t="shared" ref="V66:V72" si="43">+R66+T66</f>
        <v>2948452.7777694324</v>
      </c>
      <c r="W66" s="19">
        <f t="shared" ref="W66:W73" si="44">+V66/$V$111</f>
        <v>39.645194736784937</v>
      </c>
      <c r="X66" s="14"/>
      <c r="Y66" s="9">
        <f>+[40]Optima!K66</f>
        <v>1557429.8075211048</v>
      </c>
      <c r="Z66" s="19">
        <f t="shared" ref="Z66:Z73" si="45">+Y66/$Y$111</f>
        <v>14.240139413555074</v>
      </c>
      <c r="AA66" s="9">
        <f>+[40]Optima!L66</f>
        <v>241174.2724788941</v>
      </c>
      <c r="AB66" s="19">
        <f t="shared" ref="AB66:AB73" si="46">+AA66/$AA$111</f>
        <v>13.06752668394528</v>
      </c>
      <c r="AC66" s="9">
        <f t="shared" ref="AC66:AC72" si="47">+Y66+AA66</f>
        <v>1798604.0799999989</v>
      </c>
      <c r="AD66" s="19">
        <f t="shared" ref="AD66:AD73" si="48">+AC66/$AC$111</f>
        <v>14.070831840406798</v>
      </c>
      <c r="AE66" s="14"/>
      <c r="AF66" s="9">
        <f>+[40]United!K66</f>
        <v>591481.39000000013</v>
      </c>
      <c r="AG66" s="19">
        <f t="shared" ref="AG66:AG73" si="49">+AF66/$AF$111</f>
        <v>7.5092537483971729</v>
      </c>
      <c r="AH66" s="9">
        <f>+[40]United!L66</f>
        <v>77121.410000000033</v>
      </c>
      <c r="AI66" s="19">
        <f t="shared" ref="AI66:AI73" si="50">+AH66/$AH$111</f>
        <v>6.8255075670413339</v>
      </c>
      <c r="AJ66" s="9">
        <f t="shared" ref="AJ66:AJ72" si="51">+AF66+AH66</f>
        <v>668602.80000000016</v>
      </c>
      <c r="AK66" s="19">
        <f t="shared" ref="AK66:AK73" si="52">+AJ66/$AJ$111</f>
        <v>7.4234761175138253</v>
      </c>
      <c r="AL66" s="14"/>
      <c r="AM66" s="9">
        <f>+[40]VaPremier!K66</f>
        <v>1452142.4505833655</v>
      </c>
      <c r="AN66" s="19">
        <f t="shared" ref="AN66:AN73" si="53">+AM66/$AM$111</f>
        <v>11.512057543410672</v>
      </c>
      <c r="AO66" s="9">
        <f>+[40]VaPremier!L66</f>
        <v>156750.66750385752</v>
      </c>
      <c r="AP66" s="19">
        <f t="shared" ref="AP66:AP73" si="54">+AO66/$AO$111</f>
        <v>8.1213754470678996</v>
      </c>
      <c r="AQ66" s="9">
        <f t="shared" ref="AQ66:AQ72" si="55">+AM66+AO66</f>
        <v>1608893.118087223</v>
      </c>
      <c r="AR66" s="19">
        <f t="shared" ref="AR66:AR73" si="56">+AQ66/$AQ$111</f>
        <v>11.062094292482385</v>
      </c>
      <c r="AS66" s="14"/>
      <c r="AT66" s="9">
        <f t="shared" ref="AT66:AT72" si="57">+D66+K66+R66+Y66+AF66+AM66</f>
        <v>8237444.5844693622</v>
      </c>
      <c r="AU66" s="19">
        <f>+AT66/$AT$111</f>
        <v>12.330544006259037</v>
      </c>
      <c r="AV66" s="19">
        <f t="shared" ref="AV66:AV72" si="58">+F66+M66+T66+AA66+AH66+AO66</f>
        <v>1371253.4290870298</v>
      </c>
      <c r="AW66" s="19">
        <f t="shared" ref="AW66:AW73" si="59">+AV66/$AV$111</f>
        <v>12.915031119256225</v>
      </c>
      <c r="AX66" s="9">
        <f t="shared" ref="AX66:AX73" si="60">+AT66+AV66</f>
        <v>9608698.013556391</v>
      </c>
      <c r="AY66" s="19">
        <f t="shared" ref="AY66:AY73" si="61">+AX66/$AX$111</f>
        <v>12.41069868857117</v>
      </c>
      <c r="AZ66" s="14"/>
    </row>
    <row r="67" spans="1:54" s="6" customFormat="1">
      <c r="A67" s="41">
        <f>+A66+1</f>
        <v>53</v>
      </c>
      <c r="B67" s="41" t="s">
        <v>67</v>
      </c>
      <c r="C67" s="14"/>
      <c r="D67" s="9">
        <f>+[40]Aetna!K67</f>
        <v>2946859.5258774273</v>
      </c>
      <c r="E67" s="19">
        <f t="shared" si="33"/>
        <v>29.039679197034079</v>
      </c>
      <c r="F67" s="9">
        <f>+[40]Aetna!L67</f>
        <v>304915.01478158135</v>
      </c>
      <c r="G67" s="19">
        <f t="shared" si="34"/>
        <v>20.499866530965534</v>
      </c>
      <c r="H67" s="9">
        <f t="shared" si="35"/>
        <v>3251774.5406590085</v>
      </c>
      <c r="I67" s="19">
        <f t="shared" si="36"/>
        <v>27.947972433919851</v>
      </c>
      <c r="J67" s="14"/>
      <c r="K67" s="9">
        <f>+[40]Anthem!K67</f>
        <v>1905838.0739207473</v>
      </c>
      <c r="L67" s="19">
        <f t="shared" si="37"/>
        <v>10.067925038409003</v>
      </c>
      <c r="M67" s="9">
        <f>+[40]Anthem!L67</f>
        <v>380165.04965146998</v>
      </c>
      <c r="N67" s="19">
        <f t="shared" si="38"/>
        <v>12.313436861160522</v>
      </c>
      <c r="O67" s="9">
        <f t="shared" si="39"/>
        <v>2286003.1235722173</v>
      </c>
      <c r="P67" s="19">
        <f t="shared" si="40"/>
        <v>10.382805822594232</v>
      </c>
      <c r="Q67" s="14"/>
      <c r="R67" s="9">
        <f>+[40]Magellan!K67</f>
        <v>579522.33029349032</v>
      </c>
      <c r="S67" s="19">
        <f t="shared" si="41"/>
        <v>9.1987671475157189</v>
      </c>
      <c r="T67" s="9">
        <f>+[40]Magellan!L67</f>
        <v>104992.23328603848</v>
      </c>
      <c r="U67" s="19">
        <f t="shared" si="42"/>
        <v>9.2333333291740818</v>
      </c>
      <c r="V67" s="9">
        <f t="shared" si="43"/>
        <v>684514.56357952883</v>
      </c>
      <c r="W67" s="19">
        <f t="shared" si="44"/>
        <v>9.2040521652193572</v>
      </c>
      <c r="X67" s="14"/>
      <c r="Y67" s="9">
        <f>+[40]Optima!K67</f>
        <v>695017.43803077971</v>
      </c>
      <c r="Z67" s="19">
        <f t="shared" si="45"/>
        <v>6.3547937535387513</v>
      </c>
      <c r="AA67" s="9">
        <f>+[40]Optima!L67</f>
        <v>110372.18996922026</v>
      </c>
      <c r="AB67" s="19">
        <f t="shared" si="46"/>
        <v>5.9802877096456575</v>
      </c>
      <c r="AC67" s="9">
        <f t="shared" si="47"/>
        <v>805389.62800000003</v>
      </c>
      <c r="AD67" s="19">
        <f t="shared" si="48"/>
        <v>6.3007207353804029</v>
      </c>
      <c r="AE67" s="14"/>
      <c r="AF67" s="9">
        <f>+[40]United!K67</f>
        <v>230760.01</v>
      </c>
      <c r="AG67" s="19">
        <f t="shared" si="49"/>
        <v>2.9296534081531607</v>
      </c>
      <c r="AH67" s="9">
        <f>+[40]United!L67</f>
        <v>30000.339999999967</v>
      </c>
      <c r="AI67" s="19">
        <f t="shared" si="50"/>
        <v>2.655132312594032</v>
      </c>
      <c r="AJ67" s="9">
        <f t="shared" si="51"/>
        <v>260760.34999999998</v>
      </c>
      <c r="AK67" s="19">
        <f t="shared" si="52"/>
        <v>2.8952140652410452</v>
      </c>
      <c r="AL67" s="14"/>
      <c r="AM67" s="9">
        <f>+[40]VaPremier!K67</f>
        <v>1452142.4505833655</v>
      </c>
      <c r="AN67" s="19">
        <f t="shared" si="53"/>
        <v>11.512057543410672</v>
      </c>
      <c r="AO67" s="9">
        <f>+[40]VaPremier!L67</f>
        <v>156750.66750385752</v>
      </c>
      <c r="AP67" s="19">
        <f t="shared" si="54"/>
        <v>8.1213754470678996</v>
      </c>
      <c r="AQ67" s="9">
        <f t="shared" si="55"/>
        <v>1608893.118087223</v>
      </c>
      <c r="AR67" s="19">
        <f t="shared" si="56"/>
        <v>11.062094292482385</v>
      </c>
      <c r="AS67" s="14"/>
      <c r="AT67" s="9">
        <f t="shared" si="57"/>
        <v>7810139.82870581</v>
      </c>
      <c r="AU67" s="19">
        <f t="shared" ref="AU67:AU102" si="62">+AT67/$AT$111</f>
        <v>11.690916019570048</v>
      </c>
      <c r="AV67" s="19">
        <f t="shared" si="58"/>
        <v>1087195.4951921673</v>
      </c>
      <c r="AW67" s="19">
        <f t="shared" si="59"/>
        <v>10.239656182643442</v>
      </c>
      <c r="AX67" s="9">
        <f t="shared" si="60"/>
        <v>8897335.3238979764</v>
      </c>
      <c r="AY67" s="19">
        <f t="shared" si="61"/>
        <v>11.491894914408793</v>
      </c>
      <c r="AZ67" s="14"/>
    </row>
    <row r="68" spans="1:54" s="6" customFormat="1">
      <c r="A68" s="41">
        <f t="shared" ref="A68:A73" si="63">+A67+1</f>
        <v>54</v>
      </c>
      <c r="B68" s="41" t="s">
        <v>68</v>
      </c>
      <c r="C68" s="14"/>
      <c r="D68" s="9">
        <f>+[40]Aetna!K68</f>
        <v>221689.17059697545</v>
      </c>
      <c r="E68" s="19">
        <f t="shared" si="33"/>
        <v>2.1846247977076132</v>
      </c>
      <c r="F68" s="9">
        <f>+[40]Aetna!L68</f>
        <v>22938.438746708318</v>
      </c>
      <c r="G68" s="19">
        <f t="shared" si="34"/>
        <v>1.5421835919529594</v>
      </c>
      <c r="H68" s="9">
        <f t="shared" si="35"/>
        <v>244627.60934368378</v>
      </c>
      <c r="I68" s="19">
        <f t="shared" si="36"/>
        <v>2.1024968358130467</v>
      </c>
      <c r="J68" s="14"/>
      <c r="K68" s="9">
        <f>+[40]Anthem!K68</f>
        <v>2035618.0227437457</v>
      </c>
      <c r="L68" s="19">
        <f t="shared" si="37"/>
        <v>10.753510458344756</v>
      </c>
      <c r="M68" s="9">
        <f>+[40]Anthem!L68</f>
        <v>431167.77999830461</v>
      </c>
      <c r="N68" s="19">
        <f t="shared" si="38"/>
        <v>13.965400660695233</v>
      </c>
      <c r="O68" s="9">
        <f t="shared" si="39"/>
        <v>2466785.8027420505</v>
      </c>
      <c r="P68" s="19">
        <f t="shared" si="40"/>
        <v>11.203903324410236</v>
      </c>
      <c r="Q68" s="14"/>
      <c r="R68" s="9">
        <f>+[40]Magellan!K68</f>
        <v>77944.496193875617</v>
      </c>
      <c r="S68" s="19">
        <f t="shared" si="41"/>
        <v>1.237214225299613</v>
      </c>
      <c r="T68" s="9">
        <f>+[40]Magellan!L68</f>
        <v>14227.167414145886</v>
      </c>
      <c r="U68" s="19">
        <f t="shared" si="42"/>
        <v>1.251179967825687</v>
      </c>
      <c r="V68" s="9">
        <f t="shared" si="43"/>
        <v>92171.66360802151</v>
      </c>
      <c r="W68" s="19">
        <f t="shared" si="44"/>
        <v>1.2393495261327871</v>
      </c>
      <c r="X68" s="14"/>
      <c r="Y68" s="9">
        <f>+[40]Optima!K68</f>
        <v>954571.97656307009</v>
      </c>
      <c r="Z68" s="19">
        <f t="shared" si="45"/>
        <v>8.7279940071050301</v>
      </c>
      <c r="AA68" s="9">
        <f>+[40]Optima!L68</f>
        <v>148852.95143692964</v>
      </c>
      <c r="AB68" s="19">
        <f t="shared" si="46"/>
        <v>8.0652877891704406</v>
      </c>
      <c r="AC68" s="9">
        <f t="shared" si="47"/>
        <v>1103424.9279999998</v>
      </c>
      <c r="AD68" s="19">
        <f t="shared" si="48"/>
        <v>8.6323092352826123</v>
      </c>
      <c r="AE68" s="14"/>
      <c r="AF68" s="9">
        <f>+[40]United!K68</f>
        <v>259850.05000000005</v>
      </c>
      <c r="AG68" s="19">
        <f t="shared" si="49"/>
        <v>3.298971015780721</v>
      </c>
      <c r="AH68" s="9">
        <f>+[40]United!L68</f>
        <v>39088.690000000046</v>
      </c>
      <c r="AI68" s="19">
        <f t="shared" si="50"/>
        <v>3.4594822550668241</v>
      </c>
      <c r="AJ68" s="9">
        <f t="shared" si="51"/>
        <v>298938.74000000011</v>
      </c>
      <c r="AK68" s="19">
        <f t="shared" si="52"/>
        <v>3.3191075433570947</v>
      </c>
      <c r="AL68" s="14"/>
      <c r="AM68" s="9">
        <f>+[40]VaPremier!K68</f>
        <v>1452142.4505833655</v>
      </c>
      <c r="AN68" s="19">
        <f t="shared" si="53"/>
        <v>11.512057543410672</v>
      </c>
      <c r="AO68" s="9">
        <f>+[40]VaPremier!L68</f>
        <v>156750.66750385752</v>
      </c>
      <c r="AP68" s="19">
        <f t="shared" si="54"/>
        <v>8.1213754470678996</v>
      </c>
      <c r="AQ68" s="9">
        <f t="shared" si="55"/>
        <v>1608893.118087223</v>
      </c>
      <c r="AR68" s="19">
        <f t="shared" si="56"/>
        <v>11.062094292482385</v>
      </c>
      <c r="AS68" s="14"/>
      <c r="AT68" s="9">
        <f t="shared" si="57"/>
        <v>5001816.1666810326</v>
      </c>
      <c r="AU68" s="19">
        <f t="shared" si="62"/>
        <v>7.4871659192413658</v>
      </c>
      <c r="AV68" s="19">
        <f t="shared" si="58"/>
        <v>813025.695099946</v>
      </c>
      <c r="AW68" s="19">
        <f t="shared" si="59"/>
        <v>7.6574117739575795</v>
      </c>
      <c r="AX68" s="9">
        <f t="shared" si="60"/>
        <v>5814841.8617809787</v>
      </c>
      <c r="AY68" s="19">
        <f t="shared" si="61"/>
        <v>7.5105128880560592</v>
      </c>
      <c r="AZ68" s="14"/>
    </row>
    <row r="69" spans="1:54" s="6" customFormat="1">
      <c r="A69" s="41">
        <f t="shared" si="63"/>
        <v>55</v>
      </c>
      <c r="B69" s="41" t="s">
        <v>69</v>
      </c>
      <c r="C69" s="14"/>
      <c r="D69" s="9">
        <f>+[40]Aetna!K69</f>
        <v>2276963.3194224392</v>
      </c>
      <c r="E69" s="19">
        <f t="shared" si="33"/>
        <v>22.438220674856758</v>
      </c>
      <c r="F69" s="9">
        <f>+[40]Aetna!L69</f>
        <v>235600.06783563588</v>
      </c>
      <c r="G69" s="19">
        <f t="shared" si="34"/>
        <v>15.839724878017741</v>
      </c>
      <c r="H69" s="9">
        <f t="shared" si="35"/>
        <v>2512563.3872580752</v>
      </c>
      <c r="I69" s="19">
        <f t="shared" si="36"/>
        <v>21.59468665725327</v>
      </c>
      <c r="J69" s="14"/>
      <c r="K69" s="9">
        <f>+[40]Anthem!K69</f>
        <v>1694675.9590028226</v>
      </c>
      <c r="L69" s="19">
        <f t="shared" si="37"/>
        <v>8.952424003438086</v>
      </c>
      <c r="M69" s="9">
        <f>+[40]Anthem!L69</f>
        <v>290005.96195732488</v>
      </c>
      <c r="N69" s="19">
        <f t="shared" si="38"/>
        <v>9.3932098839581801</v>
      </c>
      <c r="O69" s="9">
        <f t="shared" si="39"/>
        <v>1984681.9209601474</v>
      </c>
      <c r="P69" s="19">
        <f t="shared" si="40"/>
        <v>9.0142339668992761</v>
      </c>
      <c r="Q69" s="14"/>
      <c r="R69" s="9">
        <f>+[40]Magellan!K69</f>
        <v>116262.18163822498</v>
      </c>
      <c r="S69" s="19">
        <f t="shared" si="41"/>
        <v>1.8454314545749997</v>
      </c>
      <c r="T69" s="9">
        <f>+[40]Magellan!L69</f>
        <v>20974.266178129059</v>
      </c>
      <c r="U69" s="19">
        <f t="shared" si="42"/>
        <v>1.8445401616506076</v>
      </c>
      <c r="V69" s="9">
        <f t="shared" si="43"/>
        <v>137236.44781635405</v>
      </c>
      <c r="W69" s="19">
        <f t="shared" si="44"/>
        <v>1.8452951797925812</v>
      </c>
      <c r="X69" s="14"/>
      <c r="Y69" s="9">
        <f>+[40]Optima!K69</f>
        <v>696028.18162002927</v>
      </c>
      <c r="Z69" s="19">
        <f t="shared" si="45"/>
        <v>6.3640353447506079</v>
      </c>
      <c r="AA69" s="9">
        <f>+[40]Optima!L69</f>
        <v>110611.94637997034</v>
      </c>
      <c r="AB69" s="19">
        <f t="shared" si="46"/>
        <v>5.9932784124387917</v>
      </c>
      <c r="AC69" s="9">
        <f t="shared" si="47"/>
        <v>806640.12799999956</v>
      </c>
      <c r="AD69" s="19">
        <f t="shared" si="48"/>
        <v>6.3105036416976299</v>
      </c>
      <c r="AE69" s="14"/>
      <c r="AF69" s="9">
        <f>+[40]United!K69</f>
        <v>90083.800000000017</v>
      </c>
      <c r="AG69" s="19">
        <f t="shared" si="49"/>
        <v>1.1436743814033798</v>
      </c>
      <c r="AH69" s="9">
        <f>+[40]United!L69</f>
        <v>11704.260000000002</v>
      </c>
      <c r="AI69" s="19">
        <f t="shared" si="50"/>
        <v>1.0358668908752988</v>
      </c>
      <c r="AJ69" s="9">
        <f t="shared" si="51"/>
        <v>101788.06000000003</v>
      </c>
      <c r="AK69" s="19">
        <f t="shared" si="52"/>
        <v>1.1301496680212291</v>
      </c>
      <c r="AL69" s="14"/>
      <c r="AM69" s="9">
        <f>+[40]VaPremier!K69</f>
        <v>1452142.4505833655</v>
      </c>
      <c r="AN69" s="19">
        <f t="shared" si="53"/>
        <v>11.512057543410672</v>
      </c>
      <c r="AO69" s="9">
        <f>+[40]VaPremier!L69</f>
        <v>156750.66750385752</v>
      </c>
      <c r="AP69" s="19">
        <f t="shared" si="54"/>
        <v>8.1213754470678996</v>
      </c>
      <c r="AQ69" s="9">
        <f t="shared" si="55"/>
        <v>1608893.118087223</v>
      </c>
      <c r="AR69" s="19">
        <f t="shared" si="56"/>
        <v>11.062094292482385</v>
      </c>
      <c r="AS69" s="14"/>
      <c r="AT69" s="9">
        <f t="shared" si="57"/>
        <v>6326155.8922668817</v>
      </c>
      <c r="AU69" s="19">
        <f t="shared" si="62"/>
        <v>9.4695561008228122</v>
      </c>
      <c r="AV69" s="19">
        <f t="shared" si="58"/>
        <v>825647.16985491756</v>
      </c>
      <c r="AW69" s="19">
        <f t="shared" si="59"/>
        <v>7.7762860358362849</v>
      </c>
      <c r="AX69" s="9">
        <f t="shared" si="60"/>
        <v>7151803.0621217992</v>
      </c>
      <c r="AY69" s="19">
        <f t="shared" si="61"/>
        <v>9.2373464915610004</v>
      </c>
      <c r="AZ69" s="14"/>
    </row>
    <row r="70" spans="1:54" s="6" customFormat="1">
      <c r="A70" s="41">
        <f t="shared" si="63"/>
        <v>56</v>
      </c>
      <c r="B70" s="41" t="s">
        <v>70</v>
      </c>
      <c r="C70" s="14"/>
      <c r="D70" s="9">
        <f>+[40]Aetna!K70</f>
        <v>534971.95928960992</v>
      </c>
      <c r="E70" s="19">
        <f t="shared" si="33"/>
        <v>5.2718543048139965</v>
      </c>
      <c r="F70" s="9">
        <f>+[40]Aetna!L70</f>
        <v>55354.176689489032</v>
      </c>
      <c r="G70" s="19">
        <f t="shared" si="34"/>
        <v>3.7215393767304712</v>
      </c>
      <c r="H70" s="9">
        <f t="shared" si="35"/>
        <v>590326.13597909897</v>
      </c>
      <c r="I70" s="19">
        <f t="shared" si="36"/>
        <v>5.0736661995092351</v>
      </c>
      <c r="J70" s="14"/>
      <c r="K70" s="9">
        <f>+[40]Anthem!K70</f>
        <v>1855318.8084145626</v>
      </c>
      <c r="L70" s="19">
        <f t="shared" si="37"/>
        <v>9.8010481273682899</v>
      </c>
      <c r="M70" s="9">
        <f>+[40]Anthem!L70</f>
        <v>301048.51851165586</v>
      </c>
      <c r="N70" s="19">
        <f t="shared" si="38"/>
        <v>9.7508751218389538</v>
      </c>
      <c r="O70" s="9">
        <f t="shared" si="39"/>
        <v>2156367.3269262183</v>
      </c>
      <c r="P70" s="19">
        <f t="shared" si="40"/>
        <v>9.7940125307769303</v>
      </c>
      <c r="Q70" s="14"/>
      <c r="R70" s="9">
        <f>+[40]Magellan!K70</f>
        <v>22486.754007374126</v>
      </c>
      <c r="S70" s="19">
        <f t="shared" si="41"/>
        <v>0.35693260329165277</v>
      </c>
      <c r="T70" s="9">
        <f>+[40]Magellan!L70</f>
        <v>4401.6489331722296</v>
      </c>
      <c r="U70" s="19">
        <f t="shared" si="42"/>
        <v>0.38709426903282296</v>
      </c>
      <c r="V70" s="9">
        <f t="shared" si="43"/>
        <v>26888.402940546355</v>
      </c>
      <c r="W70" s="19">
        <f t="shared" si="44"/>
        <v>0.36154418981251235</v>
      </c>
      <c r="X70" s="14"/>
      <c r="Y70" s="9">
        <f>+[40]Optima!K70</f>
        <v>784040.39927727322</v>
      </c>
      <c r="Z70" s="19">
        <f t="shared" si="45"/>
        <v>7.1687626226560841</v>
      </c>
      <c r="AA70" s="9">
        <f>+[40]Optima!L70</f>
        <v>125344.35672272657</v>
      </c>
      <c r="AB70" s="19">
        <f t="shared" si="46"/>
        <v>6.7915234461815439</v>
      </c>
      <c r="AC70" s="9">
        <f t="shared" si="47"/>
        <v>909384.75599999982</v>
      </c>
      <c r="AD70" s="19">
        <f t="shared" si="48"/>
        <v>7.114294981419909</v>
      </c>
      <c r="AE70" s="14"/>
      <c r="AF70" s="9">
        <f>+[40]United!K70</f>
        <v>226732.05000000002</v>
      </c>
      <c r="AG70" s="19">
        <f t="shared" si="49"/>
        <v>2.8785157489811724</v>
      </c>
      <c r="AH70" s="9">
        <f>+[40]United!L70</f>
        <v>29577.330000000024</v>
      </c>
      <c r="AI70" s="19">
        <f t="shared" si="50"/>
        <v>2.6176944862377223</v>
      </c>
      <c r="AJ70" s="9">
        <f t="shared" si="51"/>
        <v>256309.38000000003</v>
      </c>
      <c r="AK70" s="19">
        <f t="shared" si="52"/>
        <v>2.8457950836053563</v>
      </c>
      <c r="AL70" s="14"/>
      <c r="AM70" s="9">
        <f>+[40]VaPremier!K70</f>
        <v>1452142.4505833655</v>
      </c>
      <c r="AN70" s="19">
        <f t="shared" si="53"/>
        <v>11.512057543410672</v>
      </c>
      <c r="AO70" s="9">
        <f>+[40]VaPremier!L70</f>
        <v>156750.66750385752</v>
      </c>
      <c r="AP70" s="19">
        <f t="shared" si="54"/>
        <v>8.1213754470678996</v>
      </c>
      <c r="AQ70" s="9">
        <f t="shared" si="55"/>
        <v>1608893.118087223</v>
      </c>
      <c r="AR70" s="19">
        <f t="shared" si="56"/>
        <v>11.062094292482385</v>
      </c>
      <c r="AS70" s="14"/>
      <c r="AT70" s="9">
        <f t="shared" si="57"/>
        <v>4875692.4215721851</v>
      </c>
      <c r="AU70" s="19">
        <f t="shared" si="62"/>
        <v>7.2983726140662482</v>
      </c>
      <c r="AV70" s="19">
        <f t="shared" si="58"/>
        <v>672476.69836090133</v>
      </c>
      <c r="AW70" s="19">
        <f t="shared" si="59"/>
        <v>6.3336632762976341</v>
      </c>
      <c r="AX70" s="9">
        <f t="shared" si="60"/>
        <v>5548169.1199330864</v>
      </c>
      <c r="AY70" s="19">
        <f t="shared" si="61"/>
        <v>7.1660754790689118</v>
      </c>
      <c r="AZ70" s="14"/>
    </row>
    <row r="71" spans="1:54" s="6" customFormat="1">
      <c r="A71" s="41">
        <f t="shared" si="63"/>
        <v>57</v>
      </c>
      <c r="B71" s="41" t="s">
        <v>71</v>
      </c>
      <c r="C71" s="14"/>
      <c r="D71" s="9">
        <f>+[40]Aetna!K71</f>
        <v>0</v>
      </c>
      <c r="E71" s="19">
        <f t="shared" si="33"/>
        <v>0</v>
      </c>
      <c r="F71" s="9">
        <f>+[40]Aetna!L71</f>
        <v>0</v>
      </c>
      <c r="G71" s="19">
        <f t="shared" si="34"/>
        <v>0</v>
      </c>
      <c r="H71" s="9">
        <f t="shared" si="35"/>
        <v>0</v>
      </c>
      <c r="I71" s="19">
        <f t="shared" si="36"/>
        <v>0</v>
      </c>
      <c r="J71" s="14"/>
      <c r="K71" s="9">
        <f>+[40]Anthem!K71</f>
        <v>0</v>
      </c>
      <c r="L71" s="19">
        <f t="shared" si="37"/>
        <v>0</v>
      </c>
      <c r="M71" s="9">
        <f>+[40]Anthem!L71</f>
        <v>0</v>
      </c>
      <c r="N71" s="19">
        <f t="shared" si="38"/>
        <v>0</v>
      </c>
      <c r="O71" s="9">
        <f t="shared" si="39"/>
        <v>0</v>
      </c>
      <c r="P71" s="19">
        <f t="shared" si="40"/>
        <v>0</v>
      </c>
      <c r="Q71" s="14"/>
      <c r="R71" s="9">
        <f>+[40]Magellan!K71</f>
        <v>0</v>
      </c>
      <c r="S71" s="19">
        <f t="shared" si="41"/>
        <v>0</v>
      </c>
      <c r="T71" s="9">
        <f>+[40]Magellan!L71</f>
        <v>0</v>
      </c>
      <c r="U71" s="19">
        <f t="shared" si="42"/>
        <v>0</v>
      </c>
      <c r="V71" s="9">
        <f t="shared" si="43"/>
        <v>0</v>
      </c>
      <c r="W71" s="19">
        <f t="shared" si="44"/>
        <v>0</v>
      </c>
      <c r="X71" s="14"/>
      <c r="Y71" s="9">
        <f>+[40]Optima!K71</f>
        <v>0</v>
      </c>
      <c r="Z71" s="19">
        <f t="shared" si="45"/>
        <v>0</v>
      </c>
      <c r="AA71" s="9">
        <f>+[40]Optima!L71</f>
        <v>0</v>
      </c>
      <c r="AB71" s="19">
        <f t="shared" si="46"/>
        <v>0</v>
      </c>
      <c r="AC71" s="9">
        <f t="shared" si="47"/>
        <v>0</v>
      </c>
      <c r="AD71" s="19">
        <f t="shared" si="48"/>
        <v>0</v>
      </c>
      <c r="AE71" s="14"/>
      <c r="AF71" s="9">
        <f>+[40]United!K71</f>
        <v>0</v>
      </c>
      <c r="AG71" s="19">
        <f t="shared" si="49"/>
        <v>0</v>
      </c>
      <c r="AH71" s="9">
        <f>+[40]United!L71</f>
        <v>0</v>
      </c>
      <c r="AI71" s="19">
        <f t="shared" si="50"/>
        <v>0</v>
      </c>
      <c r="AJ71" s="9">
        <f t="shared" si="51"/>
        <v>0</v>
      </c>
      <c r="AK71" s="19">
        <f t="shared" si="52"/>
        <v>0</v>
      </c>
      <c r="AL71" s="14"/>
      <c r="AM71" s="9">
        <f>+[40]VaPremier!K71</f>
        <v>0</v>
      </c>
      <c r="AN71" s="19">
        <f t="shared" si="53"/>
        <v>0</v>
      </c>
      <c r="AO71" s="9">
        <f>+[40]VaPremier!L71</f>
        <v>0</v>
      </c>
      <c r="AP71" s="19">
        <f t="shared" si="54"/>
        <v>0</v>
      </c>
      <c r="AQ71" s="9">
        <f t="shared" si="55"/>
        <v>0</v>
      </c>
      <c r="AR71" s="19">
        <f t="shared" si="56"/>
        <v>0</v>
      </c>
      <c r="AS71" s="14"/>
      <c r="AT71" s="9">
        <f t="shared" si="57"/>
        <v>0</v>
      </c>
      <c r="AU71" s="19">
        <f t="shared" si="62"/>
        <v>0</v>
      </c>
      <c r="AV71" s="19">
        <f t="shared" si="58"/>
        <v>0</v>
      </c>
      <c r="AW71" s="19">
        <f t="shared" si="59"/>
        <v>0</v>
      </c>
      <c r="AX71" s="9">
        <f t="shared" si="60"/>
        <v>0</v>
      </c>
      <c r="AY71" s="19">
        <f t="shared" si="61"/>
        <v>0</v>
      </c>
      <c r="AZ71" s="14"/>
    </row>
    <row r="72" spans="1:54" s="6" customFormat="1">
      <c r="A72" s="41">
        <f t="shared" si="63"/>
        <v>58</v>
      </c>
      <c r="B72" s="41" t="s">
        <v>72</v>
      </c>
      <c r="C72" s="14"/>
      <c r="D72" s="9">
        <f>+[40]Aetna!K72</f>
        <v>0</v>
      </c>
      <c r="E72" s="19">
        <f t="shared" si="33"/>
        <v>0</v>
      </c>
      <c r="F72" s="9">
        <f>+[40]Aetna!L72</f>
        <v>0</v>
      </c>
      <c r="G72" s="19">
        <f t="shared" si="34"/>
        <v>0</v>
      </c>
      <c r="H72" s="9">
        <f t="shared" si="35"/>
        <v>0</v>
      </c>
      <c r="I72" s="19">
        <f t="shared" si="36"/>
        <v>0</v>
      </c>
      <c r="J72" s="14"/>
      <c r="K72" s="9">
        <f>+[40]Anthem!K72</f>
        <v>0</v>
      </c>
      <c r="L72" s="19">
        <f t="shared" si="37"/>
        <v>0</v>
      </c>
      <c r="M72" s="9">
        <f>+[40]Anthem!L72</f>
        <v>0</v>
      </c>
      <c r="N72" s="19">
        <f t="shared" si="38"/>
        <v>0</v>
      </c>
      <c r="O72" s="9">
        <f t="shared" si="39"/>
        <v>0</v>
      </c>
      <c r="P72" s="19">
        <f t="shared" si="40"/>
        <v>0</v>
      </c>
      <c r="Q72" s="14"/>
      <c r="R72" s="9">
        <f>+[40]Magellan!K72</f>
        <v>0</v>
      </c>
      <c r="S72" s="19">
        <f t="shared" si="41"/>
        <v>0</v>
      </c>
      <c r="T72" s="9">
        <f>+[40]Magellan!L72</f>
        <v>0</v>
      </c>
      <c r="U72" s="19">
        <f t="shared" si="42"/>
        <v>0</v>
      </c>
      <c r="V72" s="9">
        <f t="shared" si="43"/>
        <v>0</v>
      </c>
      <c r="W72" s="19">
        <f t="shared" si="44"/>
        <v>0</v>
      </c>
      <c r="X72" s="14"/>
      <c r="Y72" s="9">
        <f>+[40]Optima!K72</f>
        <v>1225680.2779092651</v>
      </c>
      <c r="Z72" s="19">
        <f t="shared" si="45"/>
        <v>11.206834458660728</v>
      </c>
      <c r="AA72" s="9">
        <f>+[40]Optima!L72</f>
        <v>209655.96209073422</v>
      </c>
      <c r="AB72" s="19">
        <f t="shared" si="46"/>
        <v>11.359772545011607</v>
      </c>
      <c r="AC72" s="9">
        <f t="shared" si="47"/>
        <v>1435336.2399999993</v>
      </c>
      <c r="AD72" s="19">
        <f t="shared" si="48"/>
        <v>11.228916409153134</v>
      </c>
      <c r="AE72" s="14"/>
      <c r="AF72" s="9">
        <f>+[40]United!K72</f>
        <v>0</v>
      </c>
      <c r="AG72" s="19">
        <f t="shared" si="49"/>
        <v>0</v>
      </c>
      <c r="AH72" s="9">
        <f>+[40]United!L72</f>
        <v>0</v>
      </c>
      <c r="AI72" s="19">
        <f t="shared" si="50"/>
        <v>0</v>
      </c>
      <c r="AJ72" s="9">
        <f t="shared" si="51"/>
        <v>0</v>
      </c>
      <c r="AK72" s="19">
        <f t="shared" si="52"/>
        <v>0</v>
      </c>
      <c r="AL72" s="14"/>
      <c r="AM72" s="9">
        <f>+[40]VaPremier!K72</f>
        <v>0</v>
      </c>
      <c r="AN72" s="19">
        <f t="shared" si="53"/>
        <v>0</v>
      </c>
      <c r="AO72" s="9">
        <f>+[40]VaPremier!L72</f>
        <v>0</v>
      </c>
      <c r="AP72" s="19">
        <f t="shared" si="54"/>
        <v>0</v>
      </c>
      <c r="AQ72" s="9">
        <f t="shared" si="55"/>
        <v>0</v>
      </c>
      <c r="AR72" s="19">
        <f t="shared" si="56"/>
        <v>0</v>
      </c>
      <c r="AS72" s="14"/>
      <c r="AT72" s="9">
        <f t="shared" si="57"/>
        <v>1225680.2779092651</v>
      </c>
      <c r="AU72" s="19">
        <f t="shared" si="62"/>
        <v>1.8347078938604557</v>
      </c>
      <c r="AV72" s="19">
        <f t="shared" si="58"/>
        <v>209655.96209073422</v>
      </c>
      <c r="AW72" s="19">
        <f t="shared" si="59"/>
        <v>1.974626438339856</v>
      </c>
      <c r="AX72" s="9">
        <f t="shared" si="60"/>
        <v>1435336.2399999993</v>
      </c>
      <c r="AY72" s="19">
        <f t="shared" si="61"/>
        <v>1.8538958729158235</v>
      </c>
      <c r="AZ72" s="14"/>
    </row>
    <row r="73" spans="1:54" s="6" customFormat="1">
      <c r="A73" s="41">
        <f t="shared" si="63"/>
        <v>59</v>
      </c>
      <c r="B73" s="41" t="s">
        <v>73</v>
      </c>
      <c r="C73" s="15"/>
      <c r="D73" s="285">
        <f>SUM(D66:D72)</f>
        <v>6033510.8013523482</v>
      </c>
      <c r="E73" s="287">
        <f t="shared" si="33"/>
        <v>59.4569291696872</v>
      </c>
      <c r="F73" s="285">
        <f>SUM(F66:F72)</f>
        <v>624294.44601076108</v>
      </c>
      <c r="G73" s="287">
        <f t="shared" si="34"/>
        <v>41.972196181979363</v>
      </c>
      <c r="H73" s="285">
        <f>+D73+F73</f>
        <v>6657805.2473631091</v>
      </c>
      <c r="I73" s="287">
        <f t="shared" si="36"/>
        <v>57.221727766526364</v>
      </c>
      <c r="J73" s="286"/>
      <c r="K73" s="285">
        <f>SUM(K66:K72)</f>
        <v>9577468.1081934087</v>
      </c>
      <c r="L73" s="287">
        <f t="shared" si="37"/>
        <v>50.594660842657653</v>
      </c>
      <c r="M73" s="285">
        <f>SUM(M66:M72)</f>
        <v>1842001.729583717</v>
      </c>
      <c r="N73" s="287">
        <f t="shared" si="38"/>
        <v>59.661907416716879</v>
      </c>
      <c r="O73" s="285">
        <f t="shared" si="39"/>
        <v>11419469.837777127</v>
      </c>
      <c r="P73" s="287">
        <f t="shared" si="40"/>
        <v>51.866131196415196</v>
      </c>
      <c r="Q73" s="286"/>
      <c r="R73" s="285">
        <f>SUM(R66:R72)</f>
        <v>3293562.6282204278</v>
      </c>
      <c r="S73" s="287">
        <f t="shared" si="41"/>
        <v>52.278771876514725</v>
      </c>
      <c r="T73" s="285">
        <f>SUM(T66:T72)</f>
        <v>595701.2274934554</v>
      </c>
      <c r="U73" s="287">
        <f t="shared" si="42"/>
        <v>52.38776075045778</v>
      </c>
      <c r="V73" s="285">
        <f>SUM(V66:V72)</f>
        <v>3889263.8557138829</v>
      </c>
      <c r="W73" s="287">
        <f t="shared" si="44"/>
        <v>52.295435797742172</v>
      </c>
      <c r="X73" s="286"/>
      <c r="Y73" s="285">
        <f>SUM(Y66:Y72)</f>
        <v>5912768.0809215223</v>
      </c>
      <c r="Z73" s="287">
        <f t="shared" si="45"/>
        <v>54.062559600266276</v>
      </c>
      <c r="AA73" s="285">
        <f>SUM(AA66:AA72)</f>
        <v>946011.67907847511</v>
      </c>
      <c r="AB73" s="287">
        <f t="shared" si="46"/>
        <v>51.257676586393316</v>
      </c>
      <c r="AC73" s="285">
        <f>SUM(AC66:AC72)</f>
        <v>6858779.7599999979</v>
      </c>
      <c r="AD73" s="287">
        <f t="shared" si="48"/>
        <v>53.657576843340486</v>
      </c>
      <c r="AE73" s="286"/>
      <c r="AF73" s="285">
        <f>SUM(AF66:AF72)</f>
        <v>1398907.3000000003</v>
      </c>
      <c r="AG73" s="287">
        <f t="shared" si="49"/>
        <v>17.760068302715609</v>
      </c>
      <c r="AH73" s="285">
        <f>SUM(AH66:AH72)</f>
        <v>187492.03000000009</v>
      </c>
      <c r="AI73" s="287">
        <f t="shared" si="50"/>
        <v>16.593683511815211</v>
      </c>
      <c r="AJ73" s="285">
        <f>SUM(AJ66:AJ72)</f>
        <v>1586399.3300000003</v>
      </c>
      <c r="AK73" s="287">
        <f t="shared" si="52"/>
        <v>17.613742477738551</v>
      </c>
      <c r="AL73" s="286"/>
      <c r="AM73" s="285">
        <f>SUM(AM66:AM72)</f>
        <v>7260712.2529168278</v>
      </c>
      <c r="AN73" s="287">
        <f t="shared" si="53"/>
        <v>57.560287717053356</v>
      </c>
      <c r="AO73" s="285">
        <f>SUM(AO66:AO72)</f>
        <v>783753.3375192876</v>
      </c>
      <c r="AP73" s="287">
        <f t="shared" si="54"/>
        <v>40.606877235339496</v>
      </c>
      <c r="AQ73" s="9">
        <f>+AM73+AO73</f>
        <v>8044465.5904361159</v>
      </c>
      <c r="AR73" s="287">
        <f t="shared" si="56"/>
        <v>55.310471462411932</v>
      </c>
      <c r="AS73" s="286"/>
      <c r="AT73" s="285">
        <f>SUM(AT66:AT72)</f>
        <v>33476929.171604536</v>
      </c>
      <c r="AU73" s="287">
        <f t="shared" si="62"/>
        <v>50.111262553819969</v>
      </c>
      <c r="AV73" s="287">
        <f>SUM(AV66:AV72)</f>
        <v>4979254.4496856965</v>
      </c>
      <c r="AW73" s="287">
        <f t="shared" si="59"/>
        <v>46.896674826331022</v>
      </c>
      <c r="AX73" s="285">
        <f t="shared" si="60"/>
        <v>38456183.621290237</v>
      </c>
      <c r="AY73" s="287">
        <f t="shared" si="61"/>
        <v>49.670424334581767</v>
      </c>
      <c r="AZ73" s="15"/>
      <c r="BB73" s="291"/>
    </row>
    <row r="74" spans="1:54" s="6" customFormat="1">
      <c r="A74" s="41"/>
      <c r="B74" s="42" t="s">
        <v>74</v>
      </c>
      <c r="C74" s="14"/>
      <c r="D74" s="9"/>
      <c r="E74" s="19"/>
      <c r="F74" s="19"/>
      <c r="G74" s="19"/>
      <c r="H74" s="19"/>
      <c r="I74" s="19">
        <f t="shared" si="36"/>
        <v>0</v>
      </c>
      <c r="J74" s="14"/>
      <c r="K74" s="9"/>
      <c r="L74" s="19"/>
      <c r="M74" s="9"/>
      <c r="N74" s="19"/>
      <c r="O74" s="19"/>
      <c r="P74" s="19"/>
      <c r="Q74" s="14"/>
      <c r="R74" s="9"/>
      <c r="S74" s="9"/>
      <c r="T74" s="9"/>
      <c r="U74" s="9"/>
      <c r="V74" s="9"/>
      <c r="W74" s="9"/>
      <c r="X74" s="14"/>
      <c r="Y74" s="9"/>
      <c r="Z74" s="9"/>
      <c r="AA74" s="9"/>
      <c r="AB74" s="9"/>
      <c r="AC74" s="9"/>
      <c r="AD74" s="9"/>
      <c r="AE74" s="14"/>
      <c r="AF74" s="9"/>
      <c r="AG74" s="19"/>
      <c r="AH74" s="9"/>
      <c r="AI74" s="19"/>
      <c r="AJ74" s="9"/>
      <c r="AK74" s="19"/>
      <c r="AL74" s="14"/>
      <c r="AM74" s="9"/>
      <c r="AN74" s="19"/>
      <c r="AO74" s="9"/>
      <c r="AP74" s="19"/>
      <c r="AQ74" s="9"/>
      <c r="AR74" s="19"/>
      <c r="AS74" s="14"/>
      <c r="AT74" s="9"/>
      <c r="AU74" s="19"/>
      <c r="AV74" s="19"/>
      <c r="AW74" s="19"/>
      <c r="AX74" s="9"/>
      <c r="AY74" s="19"/>
      <c r="AZ74" s="14"/>
    </row>
    <row r="75" spans="1:54" s="6" customFormat="1">
      <c r="A75" s="41">
        <v>60</v>
      </c>
      <c r="B75" s="41" t="s">
        <v>75</v>
      </c>
      <c r="C75" s="14"/>
      <c r="D75" s="9">
        <f>+[40]Aetna!K75</f>
        <v>7460675.0224978514</v>
      </c>
      <c r="E75" s="19">
        <f t="shared" ref="E75:E96" si="64">+D75/$D$111</f>
        <v>73.520847310206761</v>
      </c>
      <c r="F75" s="9">
        <f>+[40]Aetna!L75</f>
        <v>648281.07750214729</v>
      </c>
      <c r="G75" s="19">
        <f t="shared" ref="G75:G96" si="65">+F75/$F$111</f>
        <v>43.584851250648605</v>
      </c>
      <c r="H75" s="9">
        <f t="shared" ref="H75:H94" si="66">+D75+F75</f>
        <v>8108956.0999999987</v>
      </c>
      <c r="I75" s="19">
        <f t="shared" si="36"/>
        <v>69.69390980739314</v>
      </c>
      <c r="J75" s="14"/>
      <c r="K75" s="9">
        <f>+[40]Anthem!K75</f>
        <v>433821.5614687535</v>
      </c>
      <c r="L75" s="19">
        <f t="shared" ref="L75:L96" si="67">+K75/$K$111</f>
        <v>2.2917387477350712</v>
      </c>
      <c r="M75" s="9">
        <f>+[40]Anthem!L75</f>
        <v>100228.53773247595</v>
      </c>
      <c r="N75" s="19">
        <f t="shared" ref="N75:N96" si="68">+M75/$M$111</f>
        <v>3.2463735742850277</v>
      </c>
      <c r="O75" s="9">
        <f t="shared" ref="O75:O96" si="69">+K75+M75</f>
        <v>534050.0992012294</v>
      </c>
      <c r="P75" s="19">
        <f t="shared" ref="P75:P96" si="70">+O75/$O$111</f>
        <v>2.4256040695512118</v>
      </c>
      <c r="Q75" s="14"/>
      <c r="R75" s="9">
        <f>+[40]Magellan!K75</f>
        <v>426628.20258447062</v>
      </c>
      <c r="S75" s="19">
        <f t="shared" ref="S75:S96" si="71">+R75/$R$111</f>
        <v>6.771876231499534</v>
      </c>
      <c r="T75" s="9">
        <f>+[40]Magellan!L75</f>
        <v>75898.952206746471</v>
      </c>
      <c r="U75" s="19">
        <f t="shared" ref="U75:U96" si="72">+T75/$T$111</f>
        <v>6.6747825351109373</v>
      </c>
      <c r="V75" s="9">
        <f t="shared" ref="V75:V94" si="73">+R75+T75</f>
        <v>502527.15479121706</v>
      </c>
      <c r="W75" s="19">
        <f t="shared" ref="W75:W96" si="74">+V75/$V$111</f>
        <v>6.757031030794491</v>
      </c>
      <c r="X75" s="14"/>
      <c r="Y75" s="9">
        <f>+[40]Optima!K75</f>
        <v>1878933.5437764078</v>
      </c>
      <c r="Z75" s="19">
        <f t="shared" ref="Z75:Z96" si="75">+Y75/$Y$111</f>
        <v>17.179763404405342</v>
      </c>
      <c r="AA75" s="9">
        <f>+[40]Optima!L75</f>
        <v>324979.75870088959</v>
      </c>
      <c r="AB75" s="19">
        <f t="shared" ref="AB75:AB96" si="76">+AA75/$AA$111</f>
        <v>17.608352768795491</v>
      </c>
      <c r="AC75" s="9">
        <f t="shared" ref="AC75:AC94" si="77">+Y75+AA75</f>
        <v>2203913.3024772974</v>
      </c>
      <c r="AD75" s="19">
        <f t="shared" ref="AD75:AD96" si="78">+AC75/$AC$111</f>
        <v>17.241645237451966</v>
      </c>
      <c r="AE75" s="14"/>
      <c r="AF75" s="9">
        <f>+[40]United!K75</f>
        <v>0</v>
      </c>
      <c r="AG75" s="19">
        <f t="shared" ref="AG75:AG96" si="79">+AF75/$AF$111</f>
        <v>0</v>
      </c>
      <c r="AH75" s="9">
        <f>+[40]United!L75</f>
        <v>0</v>
      </c>
      <c r="AI75" s="19">
        <f t="shared" ref="AI75:AI96" si="80">+AH75/$AH$111</f>
        <v>0</v>
      </c>
      <c r="AJ75" s="9">
        <f t="shared" ref="AJ75:AJ94" si="81">+AF75+AH75</f>
        <v>0</v>
      </c>
      <c r="AK75" s="19">
        <f t="shared" ref="AK75:AK96" si="82">+AJ75/$AJ$111</f>
        <v>0</v>
      </c>
      <c r="AL75" s="14"/>
      <c r="AM75" s="9">
        <f>+[40]VaPremier!K75</f>
        <v>0</v>
      </c>
      <c r="AN75" s="19">
        <f t="shared" ref="AN75:AN96" si="83">+AM75/$AM$111</f>
        <v>0</v>
      </c>
      <c r="AO75" s="9">
        <f>+[40]VaPremier!L75</f>
        <v>0</v>
      </c>
      <c r="AP75" s="19">
        <f t="shared" ref="AP75:AP96" si="84">+AO75/$AO$111</f>
        <v>0</v>
      </c>
      <c r="AQ75" s="9">
        <f t="shared" ref="AQ75:AQ94" si="85">+AM75+AO75</f>
        <v>0</v>
      </c>
      <c r="AR75" s="19">
        <f t="shared" ref="AR75:AR96" si="86">+AQ75/$AQ$111</f>
        <v>0</v>
      </c>
      <c r="AS75" s="14"/>
      <c r="AT75" s="9">
        <f t="shared" ref="AT75:AT94" si="87">+D75+K75+R75+Y75+AF75+AM75</f>
        <v>10200058.330327485</v>
      </c>
      <c r="AU75" s="19">
        <f t="shared" si="62"/>
        <v>15.268359843735944</v>
      </c>
      <c r="AV75" s="19">
        <f t="shared" ref="AV75:AV94" si="88">+F75+M75+T75+AA75+AH75+AO75</f>
        <v>1149388.3261422592</v>
      </c>
      <c r="AW75" s="19">
        <f t="shared" ref="AW75:AW96" si="89">+AV75/$AV$111</f>
        <v>10.825413950009505</v>
      </c>
      <c r="AX75" s="9">
        <f t="shared" ref="AX75:AX96" si="90">+AT75+AV75</f>
        <v>11349446.656469744</v>
      </c>
      <c r="AY75" s="19">
        <f t="shared" ref="AY75:AY96" si="91">+AX75/$AX$111</f>
        <v>14.659068537353701</v>
      </c>
      <c r="AZ75" s="14"/>
    </row>
    <row r="76" spans="1:54" s="6" customFormat="1">
      <c r="A76" s="41">
        <f>+A75+1</f>
        <v>61</v>
      </c>
      <c r="B76" s="41" t="s">
        <v>76</v>
      </c>
      <c r="C76" s="14"/>
      <c r="D76" s="9">
        <f>+[40]Aetna!K76</f>
        <v>706666.51557913807</v>
      </c>
      <c r="E76" s="19">
        <f t="shared" si="64"/>
        <v>6.9638096867185482</v>
      </c>
      <c r="F76" s="9">
        <f>+[40]Aetna!L76</f>
        <v>61404.434420861893</v>
      </c>
      <c r="G76" s="19">
        <f t="shared" si="65"/>
        <v>4.1283067379899085</v>
      </c>
      <c r="H76" s="9">
        <f t="shared" si="66"/>
        <v>768070.95</v>
      </c>
      <c r="I76" s="19">
        <f t="shared" si="36"/>
        <v>6.6013265893718138</v>
      </c>
      <c r="J76" s="14"/>
      <c r="K76" s="9">
        <f>+[40]Anthem!K76</f>
        <v>294203.73325711675</v>
      </c>
      <c r="L76" s="19">
        <f t="shared" si="67"/>
        <v>1.5541829985373155</v>
      </c>
      <c r="M76" s="9">
        <f>+[40]Anthem!L76</f>
        <v>46463.366525254976</v>
      </c>
      <c r="N76" s="19">
        <f t="shared" si="68"/>
        <v>1.5049351080279516</v>
      </c>
      <c r="O76" s="9">
        <f t="shared" si="69"/>
        <v>340667.09978237172</v>
      </c>
      <c r="P76" s="19">
        <f t="shared" si="70"/>
        <v>1.5472771278017718</v>
      </c>
      <c r="Q76" s="14"/>
      <c r="R76" s="9">
        <f>+[40]Magellan!K76</f>
        <v>207982.02631465258</v>
      </c>
      <c r="S76" s="19">
        <f t="shared" si="71"/>
        <v>3.3013020049944855</v>
      </c>
      <c r="T76" s="9">
        <f>+[40]Magellan!L76</f>
        <v>36678.11725708122</v>
      </c>
      <c r="U76" s="19">
        <f t="shared" si="72"/>
        <v>3.2255841401003624</v>
      </c>
      <c r="V76" s="9">
        <f t="shared" si="73"/>
        <v>244660.14357173379</v>
      </c>
      <c r="W76" s="19">
        <f t="shared" si="74"/>
        <v>3.2897250752542493</v>
      </c>
      <c r="X76" s="14"/>
      <c r="Y76" s="9">
        <f>+[40]Optima!K76</f>
        <v>273012.1400630119</v>
      </c>
      <c r="Z76" s="19">
        <f t="shared" si="75"/>
        <v>2.4962479318912298</v>
      </c>
      <c r="AA76" s="9">
        <f>+[40]Optima!L76</f>
        <v>44580.435376924965</v>
      </c>
      <c r="AB76" s="19">
        <f t="shared" si="76"/>
        <v>2.4154982323864846</v>
      </c>
      <c r="AC76" s="9">
        <f t="shared" si="77"/>
        <v>317592.57543993689</v>
      </c>
      <c r="AD76" s="19">
        <f t="shared" si="78"/>
        <v>2.4845888945037111</v>
      </c>
      <c r="AE76" s="14"/>
      <c r="AF76" s="9">
        <f>+[40]United!K76</f>
        <v>0</v>
      </c>
      <c r="AG76" s="19">
        <f t="shared" si="79"/>
        <v>0</v>
      </c>
      <c r="AH76" s="9">
        <f>+[40]United!L76</f>
        <v>0</v>
      </c>
      <c r="AI76" s="19">
        <f t="shared" si="80"/>
        <v>0</v>
      </c>
      <c r="AJ76" s="9">
        <f t="shared" si="81"/>
        <v>0</v>
      </c>
      <c r="AK76" s="19">
        <f t="shared" si="82"/>
        <v>0</v>
      </c>
      <c r="AL76" s="14"/>
      <c r="AM76" s="9">
        <f>+[40]VaPremier!K76</f>
        <v>0</v>
      </c>
      <c r="AN76" s="19">
        <f t="shared" si="83"/>
        <v>0</v>
      </c>
      <c r="AO76" s="9">
        <f>+[40]VaPremier!L76</f>
        <v>0</v>
      </c>
      <c r="AP76" s="19">
        <f t="shared" si="84"/>
        <v>0</v>
      </c>
      <c r="AQ76" s="9">
        <f t="shared" si="85"/>
        <v>0</v>
      </c>
      <c r="AR76" s="19">
        <f t="shared" si="86"/>
        <v>0</v>
      </c>
      <c r="AS76" s="14"/>
      <c r="AT76" s="9">
        <f t="shared" si="87"/>
        <v>1481864.4152139192</v>
      </c>
      <c r="AU76" s="19">
        <f t="shared" si="62"/>
        <v>2.2181872297574428</v>
      </c>
      <c r="AV76" s="19">
        <f t="shared" si="88"/>
        <v>189126.35358012305</v>
      </c>
      <c r="AW76" s="19">
        <f t="shared" si="89"/>
        <v>1.7812701067117782</v>
      </c>
      <c r="AX76" s="9">
        <f t="shared" si="90"/>
        <v>1670990.7687940423</v>
      </c>
      <c r="AY76" s="19">
        <f t="shared" si="91"/>
        <v>2.1582698211171172</v>
      </c>
      <c r="AZ76" s="14"/>
    </row>
    <row r="77" spans="1:54" s="6" customFormat="1">
      <c r="A77" s="41">
        <f t="shared" ref="A77:A96" si="92">+A76+1</f>
        <v>62</v>
      </c>
      <c r="B77" s="41" t="s">
        <v>77</v>
      </c>
      <c r="C77" s="14"/>
      <c r="D77" s="9">
        <f>+[40]Aetna!K77</f>
        <v>204334.97353978819</v>
      </c>
      <c r="E77" s="19">
        <f t="shared" si="64"/>
        <v>2.0136087343909277</v>
      </c>
      <c r="F77" s="9">
        <f>+[40]Aetna!L77</f>
        <v>17755.296460211794</v>
      </c>
      <c r="G77" s="19">
        <f t="shared" si="65"/>
        <v>1.1937136251318941</v>
      </c>
      <c r="H77" s="9">
        <f t="shared" si="66"/>
        <v>222090.27</v>
      </c>
      <c r="I77" s="19">
        <f t="shared" si="36"/>
        <v>1.9087955410782889</v>
      </c>
      <c r="J77" s="14"/>
      <c r="K77" s="9">
        <f>+[40]Anthem!K77</f>
        <v>189688.39932457369</v>
      </c>
      <c r="L77" s="19">
        <f t="shared" si="67"/>
        <v>1.0020623531393553</v>
      </c>
      <c r="M77" s="9">
        <f>+[40]Anthem!L77</f>
        <v>31486.77407801825</v>
      </c>
      <c r="N77" s="19">
        <f t="shared" si="68"/>
        <v>1.019847576537483</v>
      </c>
      <c r="O77" s="9">
        <f t="shared" si="69"/>
        <v>221175.17340259196</v>
      </c>
      <c r="P77" s="19">
        <f t="shared" si="70"/>
        <v>1.004556316891303</v>
      </c>
      <c r="Q77" s="14"/>
      <c r="R77" s="9">
        <f>+[40]Magellan!K77</f>
        <v>102881.90802509681</v>
      </c>
      <c r="S77" s="19">
        <f t="shared" si="71"/>
        <v>1.6330461591285208</v>
      </c>
      <c r="T77" s="9">
        <f>+[40]Magellan!L77</f>
        <v>18541.391934440573</v>
      </c>
      <c r="U77" s="19">
        <f t="shared" si="72"/>
        <v>1.6305858705866303</v>
      </c>
      <c r="V77" s="9">
        <f t="shared" si="73"/>
        <v>121423.29995953738</v>
      </c>
      <c r="W77" s="19">
        <f t="shared" si="74"/>
        <v>1.6326699917916578</v>
      </c>
      <c r="X77" s="14"/>
      <c r="Y77" s="9">
        <f>+[40]Optima!K77</f>
        <v>502775.9268544747</v>
      </c>
      <c r="Z77" s="19">
        <f t="shared" si="75"/>
        <v>4.597060655711168</v>
      </c>
      <c r="AA77" s="9">
        <f>+[40]Optima!L77</f>
        <v>79325.300447360321</v>
      </c>
      <c r="AB77" s="19">
        <f t="shared" si="76"/>
        <v>4.2980765305245079</v>
      </c>
      <c r="AC77" s="9">
        <f t="shared" si="77"/>
        <v>582101.22730183508</v>
      </c>
      <c r="AD77" s="19">
        <f t="shared" si="78"/>
        <v>4.5538918623261102</v>
      </c>
      <c r="AE77" s="14"/>
      <c r="AF77" s="9">
        <f>+[40]United!K77</f>
        <v>0</v>
      </c>
      <c r="AG77" s="19">
        <f t="shared" si="79"/>
        <v>0</v>
      </c>
      <c r="AH77" s="9">
        <f>+[40]United!L77</f>
        <v>0</v>
      </c>
      <c r="AI77" s="19">
        <f t="shared" si="80"/>
        <v>0</v>
      </c>
      <c r="AJ77" s="9">
        <f t="shared" si="81"/>
        <v>0</v>
      </c>
      <c r="AK77" s="19">
        <f t="shared" si="82"/>
        <v>0</v>
      </c>
      <c r="AL77" s="14"/>
      <c r="AM77" s="9">
        <f>+[40]VaPremier!K77</f>
        <v>0</v>
      </c>
      <c r="AN77" s="19">
        <f t="shared" si="83"/>
        <v>0</v>
      </c>
      <c r="AO77" s="9">
        <f>+[40]VaPremier!L77</f>
        <v>0</v>
      </c>
      <c r="AP77" s="19">
        <f t="shared" si="84"/>
        <v>0</v>
      </c>
      <c r="AQ77" s="9">
        <f t="shared" si="85"/>
        <v>0</v>
      </c>
      <c r="AR77" s="19">
        <f t="shared" si="86"/>
        <v>0</v>
      </c>
      <c r="AS77" s="14"/>
      <c r="AT77" s="9">
        <f t="shared" si="87"/>
        <v>999681.20774393342</v>
      </c>
      <c r="AU77" s="19">
        <f t="shared" si="62"/>
        <v>1.4964122669252296</v>
      </c>
      <c r="AV77" s="19">
        <f t="shared" si="88"/>
        <v>147108.76292003095</v>
      </c>
      <c r="AW77" s="19">
        <f t="shared" si="89"/>
        <v>1.3855310847189164</v>
      </c>
      <c r="AX77" s="9">
        <f t="shared" si="90"/>
        <v>1146789.9706639643</v>
      </c>
      <c r="AY77" s="19">
        <f t="shared" si="91"/>
        <v>1.4812063783153575</v>
      </c>
      <c r="AZ77" s="14"/>
    </row>
    <row r="78" spans="1:54" s="6" customFormat="1">
      <c r="A78" s="41">
        <f t="shared" si="92"/>
        <v>63</v>
      </c>
      <c r="B78" s="41" t="s">
        <v>78</v>
      </c>
      <c r="C78" s="14"/>
      <c r="D78" s="9">
        <f>+[40]Aetna!K78</f>
        <v>423399.51910826558</v>
      </c>
      <c r="E78" s="19">
        <f t="shared" si="64"/>
        <v>4.1723692965722829</v>
      </c>
      <c r="F78" s="9">
        <f>+[40]Aetna!L78</f>
        <v>36790.490891734378</v>
      </c>
      <c r="G78" s="19">
        <f t="shared" si="65"/>
        <v>2.4734765961902903</v>
      </c>
      <c r="H78" s="9">
        <f t="shared" si="66"/>
        <v>460190.00999999995</v>
      </c>
      <c r="I78" s="19">
        <f t="shared" si="36"/>
        <v>3.9551874070699862</v>
      </c>
      <c r="J78" s="14"/>
      <c r="K78" s="9">
        <f>+[40]Anthem!K78</f>
        <v>1120383.2031736081</v>
      </c>
      <c r="L78" s="19">
        <f t="shared" si="67"/>
        <v>5.918621449638179</v>
      </c>
      <c r="M78" s="9">
        <f>+[40]Anthem!L78</f>
        <v>177307.07694948179</v>
      </c>
      <c r="N78" s="19">
        <f t="shared" si="68"/>
        <v>5.7429253400752023</v>
      </c>
      <c r="O78" s="9">
        <f t="shared" si="69"/>
        <v>1297690.2801230899</v>
      </c>
      <c r="P78" s="19">
        <f t="shared" si="70"/>
        <v>5.8939841583992969</v>
      </c>
      <c r="Q78" s="14"/>
      <c r="R78" s="9">
        <f>+[40]Magellan!K78</f>
        <v>0</v>
      </c>
      <c r="S78" s="19">
        <f t="shared" si="71"/>
        <v>0</v>
      </c>
      <c r="T78" s="9">
        <f>+[40]Magellan!L78</f>
        <v>0</v>
      </c>
      <c r="U78" s="19">
        <f t="shared" si="72"/>
        <v>0</v>
      </c>
      <c r="V78" s="9">
        <f t="shared" si="73"/>
        <v>0</v>
      </c>
      <c r="W78" s="19">
        <f t="shared" si="74"/>
        <v>0</v>
      </c>
      <c r="X78" s="14"/>
      <c r="Y78" s="9">
        <f>+[40]Optima!K78</f>
        <v>236447.32657579004</v>
      </c>
      <c r="Z78" s="19">
        <f t="shared" si="75"/>
        <v>2.1619227255967415</v>
      </c>
      <c r="AA78" s="9">
        <f>+[40]Optima!L78</f>
        <v>37421.439134490996</v>
      </c>
      <c r="AB78" s="19">
        <f t="shared" si="76"/>
        <v>2.0276029006551255</v>
      </c>
      <c r="AC78" s="9">
        <f t="shared" si="77"/>
        <v>273868.76571028103</v>
      </c>
      <c r="AD78" s="19">
        <f t="shared" si="78"/>
        <v>2.1425289709390261</v>
      </c>
      <c r="AE78" s="14"/>
      <c r="AF78" s="9">
        <f>+[40]United!K78</f>
        <v>10100.270000000002</v>
      </c>
      <c r="AG78" s="19">
        <f t="shared" si="79"/>
        <v>0.12822971548998949</v>
      </c>
      <c r="AH78" s="9">
        <f>+[40]United!L78</f>
        <v>804.06000000000017</v>
      </c>
      <c r="AI78" s="19">
        <f t="shared" si="80"/>
        <v>7.1162049738914962E-2</v>
      </c>
      <c r="AJ78" s="9">
        <f t="shared" si="81"/>
        <v>10904.330000000002</v>
      </c>
      <c r="AK78" s="19">
        <f t="shared" si="82"/>
        <v>0.12107043723491663</v>
      </c>
      <c r="AL78" s="14"/>
      <c r="AM78" s="9">
        <f>+[40]VaPremier!K78</f>
        <v>0</v>
      </c>
      <c r="AN78" s="19">
        <f t="shared" si="83"/>
        <v>0</v>
      </c>
      <c r="AO78" s="9">
        <f>+[40]VaPremier!L78</f>
        <v>0</v>
      </c>
      <c r="AP78" s="19">
        <f t="shared" si="84"/>
        <v>0</v>
      </c>
      <c r="AQ78" s="9">
        <f t="shared" si="85"/>
        <v>0</v>
      </c>
      <c r="AR78" s="19">
        <f t="shared" si="86"/>
        <v>0</v>
      </c>
      <c r="AS78" s="14"/>
      <c r="AT78" s="9">
        <f t="shared" si="87"/>
        <v>1790330.3188576638</v>
      </c>
      <c r="AU78" s="19">
        <f t="shared" si="62"/>
        <v>2.6799265908307492</v>
      </c>
      <c r="AV78" s="19">
        <f t="shared" si="88"/>
        <v>252323.06697570716</v>
      </c>
      <c r="AW78" s="19">
        <f t="shared" si="89"/>
        <v>2.3764828535503382</v>
      </c>
      <c r="AX78" s="9">
        <f t="shared" si="90"/>
        <v>2042653.385833371</v>
      </c>
      <c r="AY78" s="19">
        <f t="shared" si="91"/>
        <v>2.6383132929145727</v>
      </c>
      <c r="AZ78" s="14"/>
    </row>
    <row r="79" spans="1:54" s="6" customFormat="1">
      <c r="A79" s="41">
        <f t="shared" si="92"/>
        <v>64</v>
      </c>
      <c r="B79" s="41" t="s">
        <v>79</v>
      </c>
      <c r="C79" s="14"/>
      <c r="D79" s="9">
        <f>+[40]Aetna!K79</f>
        <v>825471.51272641087</v>
      </c>
      <c r="E79" s="19">
        <f t="shared" si="64"/>
        <v>8.1345675643388251</v>
      </c>
      <c r="F79" s="9">
        <f>+[40]Aetna!L79</f>
        <v>71727.76727358911</v>
      </c>
      <c r="G79" s="19">
        <f t="shared" si="65"/>
        <v>4.8223589668945213</v>
      </c>
      <c r="H79" s="9">
        <f t="shared" si="66"/>
        <v>897199.28</v>
      </c>
      <c r="I79" s="19">
        <f t="shared" si="36"/>
        <v>7.711143694510576</v>
      </c>
      <c r="J79" s="14"/>
      <c r="K79" s="9">
        <f>+[40]Anthem!K79</f>
        <v>947300.18734686868</v>
      </c>
      <c r="L79" s="19">
        <f t="shared" si="67"/>
        <v>5.0042799572466095</v>
      </c>
      <c r="M79" s="9">
        <f>+[40]Anthem!L79</f>
        <v>162439.37529593281</v>
      </c>
      <c r="N79" s="19">
        <f t="shared" si="68"/>
        <v>5.2613647501435779</v>
      </c>
      <c r="O79" s="9">
        <f t="shared" si="69"/>
        <v>1109739.5626428016</v>
      </c>
      <c r="P79" s="19">
        <f t="shared" si="70"/>
        <v>5.0403301175571897</v>
      </c>
      <c r="Q79" s="14"/>
      <c r="R79" s="9">
        <f>+[40]Magellan!K79</f>
        <v>316251.36912729836</v>
      </c>
      <c r="S79" s="19">
        <f t="shared" si="71"/>
        <v>5.0198630020206085</v>
      </c>
      <c r="T79" s="9">
        <f>+[40]Magellan!L79</f>
        <v>59416.809668659786</v>
      </c>
      <c r="U79" s="19">
        <f t="shared" si="72"/>
        <v>5.2252932608090568</v>
      </c>
      <c r="V79" s="9">
        <f t="shared" si="73"/>
        <v>375668.17879595817</v>
      </c>
      <c r="W79" s="19">
        <f t="shared" si="74"/>
        <v>5.0512723883766277</v>
      </c>
      <c r="X79" s="14"/>
      <c r="Y79" s="9">
        <f>+[40]Optima!K79</f>
        <v>693237.28130705538</v>
      </c>
      <c r="Z79" s="19">
        <f t="shared" si="75"/>
        <v>6.3385171420334405</v>
      </c>
      <c r="AA79" s="9">
        <f>+[40]Optima!L79</f>
        <v>111845.79146694858</v>
      </c>
      <c r="AB79" s="19">
        <f t="shared" si="76"/>
        <v>6.0601317439829092</v>
      </c>
      <c r="AC79" s="9">
        <f t="shared" si="77"/>
        <v>805083.07277400396</v>
      </c>
      <c r="AD79" s="19">
        <f t="shared" si="78"/>
        <v>6.2983224938314413</v>
      </c>
      <c r="AE79" s="14"/>
      <c r="AF79" s="9">
        <f>+[40]United!K79</f>
        <v>7423.3000000000011</v>
      </c>
      <c r="AG79" s="19">
        <f t="shared" si="79"/>
        <v>9.4243782294615774E-2</v>
      </c>
      <c r="AH79" s="9">
        <f>+[40]United!L79</f>
        <v>0</v>
      </c>
      <c r="AI79" s="19">
        <f t="shared" si="80"/>
        <v>0</v>
      </c>
      <c r="AJ79" s="9">
        <f t="shared" si="81"/>
        <v>7423.3000000000011</v>
      </c>
      <c r="AK79" s="19">
        <f t="shared" si="82"/>
        <v>8.2420669286967341E-2</v>
      </c>
      <c r="AL79" s="14"/>
      <c r="AM79" s="9">
        <f>+[40]VaPremier!K79</f>
        <v>11903655.081653561</v>
      </c>
      <c r="AN79" s="19">
        <f t="shared" si="83"/>
        <v>94.367850910120907</v>
      </c>
      <c r="AO79" s="9">
        <f>+[40]VaPremier!L79</f>
        <v>1431980.1688458987</v>
      </c>
      <c r="AP79" s="19">
        <f t="shared" si="84"/>
        <v>74.192019524682593</v>
      </c>
      <c r="AQ79" s="9">
        <f t="shared" si="85"/>
        <v>13335635.250499461</v>
      </c>
      <c r="AR79" s="19">
        <f t="shared" si="86"/>
        <v>91.690400644239361</v>
      </c>
      <c r="AS79" s="14"/>
      <c r="AT79" s="9">
        <f t="shared" si="87"/>
        <v>14693338.732161194</v>
      </c>
      <c r="AU79" s="19">
        <f t="shared" si="62"/>
        <v>21.994303934665556</v>
      </c>
      <c r="AV79" s="19">
        <f t="shared" si="88"/>
        <v>1837409.9125510291</v>
      </c>
      <c r="AW79" s="19">
        <f t="shared" si="89"/>
        <v>17.305485401940466</v>
      </c>
      <c r="AX79" s="9">
        <f t="shared" si="90"/>
        <v>16530748.644712223</v>
      </c>
      <c r="AY79" s="19">
        <f t="shared" si="91"/>
        <v>21.351294445572453</v>
      </c>
      <c r="AZ79" s="14"/>
    </row>
    <row r="80" spans="1:54" s="6" customFormat="1">
      <c r="A80" s="41">
        <f t="shared" si="92"/>
        <v>65</v>
      </c>
      <c r="B80" s="41" t="s">
        <v>80</v>
      </c>
      <c r="C80" s="14"/>
      <c r="D80" s="9">
        <f>+[40]Aetna!K80</f>
        <v>0</v>
      </c>
      <c r="E80" s="19">
        <f t="shared" si="64"/>
        <v>0</v>
      </c>
      <c r="F80" s="9">
        <f>+[40]Aetna!L80</f>
        <v>0</v>
      </c>
      <c r="G80" s="19">
        <f t="shared" si="65"/>
        <v>0</v>
      </c>
      <c r="H80" s="9">
        <f t="shared" si="66"/>
        <v>0</v>
      </c>
      <c r="I80" s="19">
        <f t="shared" si="36"/>
        <v>0</v>
      </c>
      <c r="J80" s="14"/>
      <c r="K80" s="9">
        <f>+[40]Anthem!K80</f>
        <v>371713.31688990531</v>
      </c>
      <c r="L80" s="19">
        <f t="shared" si="67"/>
        <v>1.9636410151713453</v>
      </c>
      <c r="M80" s="9">
        <f>+[40]Anthem!L80</f>
        <v>60911.828677596612</v>
      </c>
      <c r="N80" s="19">
        <f t="shared" si="68"/>
        <v>1.972916650825828</v>
      </c>
      <c r="O80" s="9">
        <f t="shared" si="69"/>
        <v>432625.1455675019</v>
      </c>
      <c r="P80" s="19">
        <f t="shared" si="70"/>
        <v>1.964941707244799</v>
      </c>
      <c r="Q80" s="14"/>
      <c r="R80" s="9">
        <f>+[40]Magellan!K80</f>
        <v>68490.726830057334</v>
      </c>
      <c r="S80" s="19">
        <f t="shared" si="71"/>
        <v>1.0871543941278943</v>
      </c>
      <c r="T80" s="9">
        <f>+[40]Magellan!L80</f>
        <v>12313.868503332658</v>
      </c>
      <c r="U80" s="19">
        <f t="shared" si="72"/>
        <v>1.0829186969776323</v>
      </c>
      <c r="V80" s="9">
        <f t="shared" si="73"/>
        <v>80804.595333389996</v>
      </c>
      <c r="W80" s="19">
        <f t="shared" si="74"/>
        <v>1.0865067745948016</v>
      </c>
      <c r="X80" s="14"/>
      <c r="Y80" s="9">
        <f>+[40]Optima!K80</f>
        <v>727516.77363552409</v>
      </c>
      <c r="Z80" s="19">
        <f t="shared" si="75"/>
        <v>6.6519468371798602</v>
      </c>
      <c r="AA80" s="9">
        <f>+[40]Optima!L80</f>
        <v>117511.92039354009</v>
      </c>
      <c r="AB80" s="19">
        <f t="shared" si="76"/>
        <v>6.3671391630656746</v>
      </c>
      <c r="AC80" s="9">
        <f t="shared" si="77"/>
        <v>845028.69402906415</v>
      </c>
      <c r="AD80" s="19">
        <f t="shared" si="78"/>
        <v>6.6108249092827238</v>
      </c>
      <c r="AE80" s="14"/>
      <c r="AF80" s="9">
        <f>+[40]United!K80</f>
        <v>0</v>
      </c>
      <c r="AG80" s="19">
        <f t="shared" si="79"/>
        <v>0</v>
      </c>
      <c r="AH80" s="9">
        <f>+[40]United!L80</f>
        <v>0</v>
      </c>
      <c r="AI80" s="19">
        <f t="shared" si="80"/>
        <v>0</v>
      </c>
      <c r="AJ80" s="9">
        <f t="shared" si="81"/>
        <v>0</v>
      </c>
      <c r="AK80" s="19">
        <f t="shared" si="82"/>
        <v>0</v>
      </c>
      <c r="AL80" s="14"/>
      <c r="AM80" s="9">
        <f>+[40]VaPremier!K80</f>
        <v>0</v>
      </c>
      <c r="AN80" s="19">
        <f t="shared" si="83"/>
        <v>0</v>
      </c>
      <c r="AO80" s="9">
        <f>+[40]VaPremier!L80</f>
        <v>0</v>
      </c>
      <c r="AP80" s="19">
        <f t="shared" si="84"/>
        <v>0</v>
      </c>
      <c r="AQ80" s="9">
        <f t="shared" si="85"/>
        <v>0</v>
      </c>
      <c r="AR80" s="19">
        <f t="shared" si="86"/>
        <v>0</v>
      </c>
      <c r="AS80" s="14"/>
      <c r="AT80" s="9">
        <f t="shared" si="87"/>
        <v>1167720.8173554868</v>
      </c>
      <c r="AU80" s="19">
        <f t="shared" si="62"/>
        <v>1.7479489880360912</v>
      </c>
      <c r="AV80" s="19">
        <f t="shared" si="88"/>
        <v>190737.61757446936</v>
      </c>
      <c r="AW80" s="19">
        <f t="shared" si="89"/>
        <v>1.7964456564583882</v>
      </c>
      <c r="AX80" s="9">
        <f t="shared" si="90"/>
        <v>1358458.4349299562</v>
      </c>
      <c r="AY80" s="19">
        <f t="shared" si="91"/>
        <v>1.7545996651239961</v>
      </c>
      <c r="AZ80" s="14"/>
    </row>
    <row r="81" spans="1:54" s="6" customFormat="1">
      <c r="A81" s="41">
        <f t="shared" si="92"/>
        <v>66</v>
      </c>
      <c r="B81" s="41" t="s">
        <v>81</v>
      </c>
      <c r="C81" s="14"/>
      <c r="D81" s="9">
        <f>+[40]Aetna!K81</f>
        <v>0</v>
      </c>
      <c r="E81" s="19">
        <f t="shared" si="64"/>
        <v>0</v>
      </c>
      <c r="F81" s="9">
        <f>+[40]Aetna!L81</f>
        <v>0</v>
      </c>
      <c r="G81" s="19">
        <f t="shared" si="65"/>
        <v>0</v>
      </c>
      <c r="H81" s="9">
        <f t="shared" si="66"/>
        <v>0</v>
      </c>
      <c r="I81" s="19">
        <f t="shared" si="36"/>
        <v>0</v>
      </c>
      <c r="J81" s="14"/>
      <c r="K81" s="9">
        <f>+[40]Anthem!K81</f>
        <v>1228539.3657633979</v>
      </c>
      <c r="L81" s="19">
        <f t="shared" si="67"/>
        <v>6.4899754131760394</v>
      </c>
      <c r="M81" s="9">
        <f>+[40]Anthem!L81</f>
        <v>271947.35914973891</v>
      </c>
      <c r="N81" s="19">
        <f t="shared" si="68"/>
        <v>8.8082969213493207</v>
      </c>
      <c r="O81" s="9">
        <f t="shared" si="69"/>
        <v>1500486.7249131368</v>
      </c>
      <c r="P81" s="19">
        <f t="shared" si="70"/>
        <v>6.8150660615933765</v>
      </c>
      <c r="Q81" s="14"/>
      <c r="R81" s="9">
        <f>+[40]Magellan!K81</f>
        <v>0</v>
      </c>
      <c r="S81" s="19">
        <f t="shared" si="71"/>
        <v>0</v>
      </c>
      <c r="T81" s="9">
        <f>+[40]Magellan!L81</f>
        <v>0</v>
      </c>
      <c r="U81" s="19">
        <f t="shared" si="72"/>
        <v>0</v>
      </c>
      <c r="V81" s="9">
        <f t="shared" si="73"/>
        <v>0</v>
      </c>
      <c r="W81" s="19">
        <f t="shared" si="74"/>
        <v>0</v>
      </c>
      <c r="X81" s="14"/>
      <c r="Y81" s="9">
        <f>+[40]Optima!K81</f>
        <v>580812.60687470844</v>
      </c>
      <c r="Z81" s="19">
        <f t="shared" si="75"/>
        <v>5.3105780145627044</v>
      </c>
      <c r="AA81" s="9">
        <f>+[40]Optima!L81</f>
        <v>92167.43823097639</v>
      </c>
      <c r="AB81" s="19">
        <f t="shared" si="76"/>
        <v>4.9939010745002381</v>
      </c>
      <c r="AC81" s="9">
        <f t="shared" si="77"/>
        <v>672980.04510568478</v>
      </c>
      <c r="AD81" s="19">
        <f t="shared" si="78"/>
        <v>5.2648546458492849</v>
      </c>
      <c r="AE81" s="14"/>
      <c r="AF81" s="9">
        <f>+[40]United!K81</f>
        <v>169487.39999999973</v>
      </c>
      <c r="AG81" s="19">
        <f t="shared" si="79"/>
        <v>2.1517564462274779</v>
      </c>
      <c r="AH81" s="9">
        <f>+[40]United!L81</f>
        <v>-14798.029999999984</v>
      </c>
      <c r="AI81" s="19">
        <f t="shared" si="80"/>
        <v>-1.3096760775289835</v>
      </c>
      <c r="AJ81" s="9">
        <f t="shared" si="81"/>
        <v>154689.36999999976</v>
      </c>
      <c r="AK81" s="19">
        <f t="shared" si="82"/>
        <v>1.7175112695134653</v>
      </c>
      <c r="AL81" s="14"/>
      <c r="AM81" s="9">
        <f>+[40]VaPremier!K81</f>
        <v>0</v>
      </c>
      <c r="AN81" s="19">
        <f t="shared" si="83"/>
        <v>0</v>
      </c>
      <c r="AO81" s="9">
        <f>+[40]VaPremier!L81</f>
        <v>0</v>
      </c>
      <c r="AP81" s="19">
        <f t="shared" si="84"/>
        <v>0</v>
      </c>
      <c r="AQ81" s="9">
        <f t="shared" si="85"/>
        <v>0</v>
      </c>
      <c r="AR81" s="19">
        <f t="shared" si="86"/>
        <v>0</v>
      </c>
      <c r="AS81" s="14"/>
      <c r="AT81" s="9">
        <f t="shared" si="87"/>
        <v>1978839.3726381061</v>
      </c>
      <c r="AU81" s="19">
        <f t="shared" si="62"/>
        <v>2.9621038072457027</v>
      </c>
      <c r="AV81" s="19">
        <f t="shared" si="88"/>
        <v>349316.76738071535</v>
      </c>
      <c r="AW81" s="19">
        <f t="shared" si="89"/>
        <v>3.2900095821117525</v>
      </c>
      <c r="AX81" s="9">
        <f t="shared" si="90"/>
        <v>2328156.1400188217</v>
      </c>
      <c r="AY81" s="19">
        <f t="shared" si="91"/>
        <v>3.0070717502991005</v>
      </c>
      <c r="AZ81" s="14"/>
    </row>
    <row r="82" spans="1:54" s="6" customFormat="1">
      <c r="A82" s="41">
        <f t="shared" si="92"/>
        <v>67</v>
      </c>
      <c r="B82" s="41" t="s">
        <v>82</v>
      </c>
      <c r="C82" s="14"/>
      <c r="D82" s="9">
        <f>+[40]Aetna!K82</f>
        <v>0</v>
      </c>
      <c r="E82" s="19">
        <f t="shared" si="64"/>
        <v>0</v>
      </c>
      <c r="F82" s="9">
        <f>+[40]Aetna!L82</f>
        <v>0</v>
      </c>
      <c r="G82" s="19">
        <f t="shared" si="65"/>
        <v>0</v>
      </c>
      <c r="H82" s="9">
        <f t="shared" si="66"/>
        <v>0</v>
      </c>
      <c r="I82" s="19">
        <f t="shared" si="36"/>
        <v>0</v>
      </c>
      <c r="J82" s="14"/>
      <c r="K82" s="9">
        <f>+[40]Anthem!K82</f>
        <v>1104500.2122134096</v>
      </c>
      <c r="L82" s="19">
        <f t="shared" si="67"/>
        <v>5.8347167546060161</v>
      </c>
      <c r="M82" s="9">
        <f>+[40]Anthem!L82</f>
        <v>180607.78281987103</v>
      </c>
      <c r="N82" s="19">
        <f t="shared" si="68"/>
        <v>5.8498342560041143</v>
      </c>
      <c r="O82" s="9">
        <f t="shared" si="69"/>
        <v>1285107.9950332807</v>
      </c>
      <c r="P82" s="19">
        <f t="shared" si="70"/>
        <v>5.8368366324204741</v>
      </c>
      <c r="Q82" s="14"/>
      <c r="R82" s="9">
        <f>+[40]Magellan!K82</f>
        <v>0</v>
      </c>
      <c r="S82" s="19">
        <f t="shared" si="71"/>
        <v>0</v>
      </c>
      <c r="T82" s="9">
        <f>+[40]Magellan!L82</f>
        <v>0</v>
      </c>
      <c r="U82" s="19">
        <f t="shared" si="72"/>
        <v>0</v>
      </c>
      <c r="V82" s="9">
        <f t="shared" si="73"/>
        <v>0</v>
      </c>
      <c r="W82" s="19">
        <f t="shared" si="74"/>
        <v>0</v>
      </c>
      <c r="X82" s="14"/>
      <c r="Y82" s="9">
        <f>+[40]Optima!K82</f>
        <v>227052.84700133596</v>
      </c>
      <c r="Z82" s="19">
        <f t="shared" si="75"/>
        <v>2.0760256288467112</v>
      </c>
      <c r="AA82" s="9">
        <f>+[40]Optima!L82</f>
        <v>36632.11387632876</v>
      </c>
      <c r="AB82" s="19">
        <f t="shared" si="76"/>
        <v>1.9848349521201105</v>
      </c>
      <c r="AC82" s="9">
        <f t="shared" si="77"/>
        <v>263684.96087766474</v>
      </c>
      <c r="AD82" s="19">
        <f t="shared" si="78"/>
        <v>2.0628590719942479</v>
      </c>
      <c r="AE82" s="14"/>
      <c r="AF82" s="9">
        <f>+[40]United!K82</f>
        <v>0</v>
      </c>
      <c r="AG82" s="19">
        <f t="shared" si="79"/>
        <v>0</v>
      </c>
      <c r="AH82" s="9">
        <f>+[40]United!L82</f>
        <v>0</v>
      </c>
      <c r="AI82" s="19">
        <f t="shared" si="80"/>
        <v>0</v>
      </c>
      <c r="AJ82" s="9">
        <f t="shared" si="81"/>
        <v>0</v>
      </c>
      <c r="AK82" s="19">
        <f t="shared" si="82"/>
        <v>0</v>
      </c>
      <c r="AL82" s="14"/>
      <c r="AM82" s="9">
        <f>+[40]VaPremier!K82</f>
        <v>0</v>
      </c>
      <c r="AN82" s="19">
        <f t="shared" si="83"/>
        <v>0</v>
      </c>
      <c r="AO82" s="9">
        <f>+[40]VaPremier!L82</f>
        <v>0</v>
      </c>
      <c r="AP82" s="19">
        <f t="shared" si="84"/>
        <v>0</v>
      </c>
      <c r="AQ82" s="9">
        <f t="shared" si="85"/>
        <v>0</v>
      </c>
      <c r="AR82" s="19">
        <f t="shared" si="86"/>
        <v>0</v>
      </c>
      <c r="AS82" s="14"/>
      <c r="AT82" s="9">
        <f t="shared" si="87"/>
        <v>1331553.0592147456</v>
      </c>
      <c r="AU82" s="19">
        <f t="shared" si="62"/>
        <v>1.9931877446886554</v>
      </c>
      <c r="AV82" s="19">
        <f t="shared" si="88"/>
        <v>217239.89669619978</v>
      </c>
      <c r="AW82" s="19">
        <f t="shared" si="89"/>
        <v>2.0460550665994801</v>
      </c>
      <c r="AX82" s="9">
        <f t="shared" si="90"/>
        <v>1548792.9559109453</v>
      </c>
      <c r="AY82" s="19">
        <f t="shared" si="91"/>
        <v>2.0004377991350668</v>
      </c>
      <c r="AZ82" s="14"/>
    </row>
    <row r="83" spans="1:54" s="6" customFormat="1">
      <c r="A83" s="41">
        <f t="shared" si="92"/>
        <v>68</v>
      </c>
      <c r="B83" s="41" t="s">
        <v>83</v>
      </c>
      <c r="C83" s="14"/>
      <c r="D83" s="9">
        <f>+[40]Aetna!K83</f>
        <v>0</v>
      </c>
      <c r="E83" s="19">
        <f t="shared" si="64"/>
        <v>0</v>
      </c>
      <c r="F83" s="9">
        <f>+[40]Aetna!L83</f>
        <v>0</v>
      </c>
      <c r="G83" s="19">
        <f t="shared" si="65"/>
        <v>0</v>
      </c>
      <c r="H83" s="9">
        <f t="shared" si="66"/>
        <v>0</v>
      </c>
      <c r="I83" s="19">
        <f t="shared" si="36"/>
        <v>0</v>
      </c>
      <c r="J83" s="14"/>
      <c r="K83" s="9">
        <f>+[40]Anthem!K83</f>
        <v>0</v>
      </c>
      <c r="L83" s="19">
        <f t="shared" si="67"/>
        <v>0</v>
      </c>
      <c r="M83" s="9">
        <f>+[40]Anthem!L83</f>
        <v>0</v>
      </c>
      <c r="N83" s="19">
        <f t="shared" si="68"/>
        <v>0</v>
      </c>
      <c r="O83" s="9">
        <f t="shared" si="69"/>
        <v>0</v>
      </c>
      <c r="P83" s="19">
        <f t="shared" si="70"/>
        <v>0</v>
      </c>
      <c r="Q83" s="14"/>
      <c r="R83" s="9">
        <f>+[40]Magellan!K83</f>
        <v>0</v>
      </c>
      <c r="S83" s="19">
        <f t="shared" si="71"/>
        <v>0</v>
      </c>
      <c r="T83" s="9">
        <f>+[40]Magellan!L83</f>
        <v>0</v>
      </c>
      <c r="U83" s="19">
        <f t="shared" si="72"/>
        <v>0</v>
      </c>
      <c r="V83" s="9">
        <f t="shared" si="73"/>
        <v>0</v>
      </c>
      <c r="W83" s="19">
        <f t="shared" si="74"/>
        <v>0</v>
      </c>
      <c r="X83" s="14"/>
      <c r="Y83" s="9">
        <f>+[40]Optima!K83</f>
        <v>0</v>
      </c>
      <c r="Z83" s="19">
        <f t="shared" si="75"/>
        <v>0</v>
      </c>
      <c r="AA83" s="9">
        <f>+[40]Optima!L83</f>
        <v>0</v>
      </c>
      <c r="AB83" s="19">
        <f t="shared" si="76"/>
        <v>0</v>
      </c>
      <c r="AC83" s="9">
        <f t="shared" si="77"/>
        <v>0</v>
      </c>
      <c r="AD83" s="19">
        <f t="shared" si="78"/>
        <v>0</v>
      </c>
      <c r="AE83" s="14"/>
      <c r="AF83" s="9">
        <f>+[40]United!K83</f>
        <v>181956.02000000005</v>
      </c>
      <c r="AG83" s="19">
        <f t="shared" si="79"/>
        <v>2.3100539566061937</v>
      </c>
      <c r="AH83" s="9">
        <f>+[40]United!L83</f>
        <v>36658.340000000011</v>
      </c>
      <c r="AI83" s="19">
        <f t="shared" si="80"/>
        <v>3.24438799893796</v>
      </c>
      <c r="AJ83" s="9">
        <f t="shared" si="81"/>
        <v>218614.36000000004</v>
      </c>
      <c r="AK83" s="19">
        <f t="shared" si="82"/>
        <v>2.4272684475828843</v>
      </c>
      <c r="AL83" s="14"/>
      <c r="AM83" s="9">
        <f>+[40]VaPremier!K83</f>
        <v>0</v>
      </c>
      <c r="AN83" s="19">
        <f t="shared" si="83"/>
        <v>0</v>
      </c>
      <c r="AO83" s="9">
        <f>+[40]VaPremier!L83</f>
        <v>0</v>
      </c>
      <c r="AP83" s="19">
        <f t="shared" si="84"/>
        <v>0</v>
      </c>
      <c r="AQ83" s="9">
        <f t="shared" si="85"/>
        <v>0</v>
      </c>
      <c r="AR83" s="19">
        <f t="shared" si="86"/>
        <v>0</v>
      </c>
      <c r="AS83" s="14"/>
      <c r="AT83" s="9">
        <f t="shared" si="87"/>
        <v>181956.02000000005</v>
      </c>
      <c r="AU83" s="19">
        <f t="shared" si="62"/>
        <v>0.27236804919377539</v>
      </c>
      <c r="AV83" s="19">
        <f t="shared" si="88"/>
        <v>36658.340000000011</v>
      </c>
      <c r="AW83" s="19">
        <f t="shared" si="89"/>
        <v>0.3452633859194727</v>
      </c>
      <c r="AX83" s="9">
        <f t="shared" si="90"/>
        <v>218614.36000000004</v>
      </c>
      <c r="AY83" s="19">
        <f t="shared" si="91"/>
        <v>0.28236468115940161</v>
      </c>
      <c r="AZ83" s="14"/>
    </row>
    <row r="84" spans="1:54" s="6" customFormat="1">
      <c r="A84" s="41">
        <f t="shared" si="92"/>
        <v>69</v>
      </c>
      <c r="B84" s="41" t="s">
        <v>84</v>
      </c>
      <c r="C84" s="14"/>
      <c r="D84" s="9">
        <f>+[40]Aetna!K84</f>
        <v>0</v>
      </c>
      <c r="E84" s="19">
        <f t="shared" si="64"/>
        <v>0</v>
      </c>
      <c r="F84" s="9">
        <f>+[40]Aetna!L84</f>
        <v>0</v>
      </c>
      <c r="G84" s="19">
        <f t="shared" si="65"/>
        <v>0</v>
      </c>
      <c r="H84" s="9">
        <f t="shared" si="66"/>
        <v>0</v>
      </c>
      <c r="I84" s="19">
        <f t="shared" si="36"/>
        <v>0</v>
      </c>
      <c r="J84" s="14"/>
      <c r="K84" s="9">
        <f>+[40]Anthem!K84</f>
        <v>2.4844600000000128</v>
      </c>
      <c r="L84" s="19">
        <f t="shared" si="67"/>
        <v>1.3124597195955651E-5</v>
      </c>
      <c r="M84" s="9">
        <f>+[40]Anthem!L84</f>
        <v>0.37884000000000029</v>
      </c>
      <c r="N84" s="19">
        <f t="shared" si="68"/>
        <v>1.2270518883202704E-5</v>
      </c>
      <c r="O84" s="9">
        <f t="shared" si="69"/>
        <v>2.8633000000000131</v>
      </c>
      <c r="P84" s="19">
        <f t="shared" si="70"/>
        <v>1.3004832585433266E-5</v>
      </c>
      <c r="Q84" s="14"/>
      <c r="R84" s="9">
        <f>+[40]Magellan!K84</f>
        <v>734257.35819194186</v>
      </c>
      <c r="S84" s="19">
        <f t="shared" si="71"/>
        <v>11.654878701459396</v>
      </c>
      <c r="T84" s="9">
        <f>+[40]Magellan!L84</f>
        <v>132351.22634751248</v>
      </c>
      <c r="U84" s="19">
        <f t="shared" si="72"/>
        <v>11.639365609666035</v>
      </c>
      <c r="V84" s="9">
        <f t="shared" si="73"/>
        <v>866608.58453945431</v>
      </c>
      <c r="W84" s="19">
        <f t="shared" si="74"/>
        <v>11.652506817703868</v>
      </c>
      <c r="X84" s="14"/>
      <c r="Y84" s="9">
        <f>+[40]Optima!K84</f>
        <v>2386.2785320583844</v>
      </c>
      <c r="Z84" s="19">
        <f t="shared" si="75"/>
        <v>2.1818600627768237E-2</v>
      </c>
      <c r="AA84" s="9">
        <f>+[40]Optima!L84</f>
        <v>505.13146794161321</v>
      </c>
      <c r="AB84" s="19">
        <f t="shared" si="76"/>
        <v>2.7369498696446316E-2</v>
      </c>
      <c r="AC84" s="9">
        <f t="shared" si="77"/>
        <v>2891.4099999999976</v>
      </c>
      <c r="AD84" s="19">
        <f t="shared" si="78"/>
        <v>2.2620066497164072E-2</v>
      </c>
      <c r="AE84" s="14"/>
      <c r="AF84" s="9">
        <f>+[40]United!K84</f>
        <v>254885.57000000012</v>
      </c>
      <c r="AG84" s="19">
        <f t="shared" si="79"/>
        <v>3.2359436058247759</v>
      </c>
      <c r="AH84" s="9">
        <f>+[40]United!L84</f>
        <v>29125.710000000006</v>
      </c>
      <c r="AI84" s="19">
        <f t="shared" si="80"/>
        <v>2.5777245773962303</v>
      </c>
      <c r="AJ84" s="9">
        <f t="shared" si="81"/>
        <v>284011.28000000014</v>
      </c>
      <c r="AK84" s="19">
        <f t="shared" si="82"/>
        <v>3.153368418715166</v>
      </c>
      <c r="AL84" s="14"/>
      <c r="AM84" s="9">
        <f>+[40]VaPremier!K84</f>
        <v>0</v>
      </c>
      <c r="AN84" s="19">
        <f t="shared" si="83"/>
        <v>0</v>
      </c>
      <c r="AO84" s="9">
        <f>+[40]VaPremier!L84</f>
        <v>0</v>
      </c>
      <c r="AP84" s="19">
        <f t="shared" si="84"/>
        <v>0</v>
      </c>
      <c r="AQ84" s="9">
        <f t="shared" si="85"/>
        <v>0</v>
      </c>
      <c r="AR84" s="19">
        <f t="shared" si="86"/>
        <v>0</v>
      </c>
      <c r="AS84" s="14"/>
      <c r="AT84" s="9">
        <f t="shared" si="87"/>
        <v>991531.69118400034</v>
      </c>
      <c r="AU84" s="19">
        <f t="shared" si="62"/>
        <v>1.4842133414524623</v>
      </c>
      <c r="AV84" s="19">
        <f t="shared" si="88"/>
        <v>161982.44665545411</v>
      </c>
      <c r="AW84" s="19">
        <f t="shared" si="89"/>
        <v>1.5256175809319907</v>
      </c>
      <c r="AX84" s="9">
        <f t="shared" si="90"/>
        <v>1153514.1378394545</v>
      </c>
      <c r="AY84" s="19">
        <f t="shared" si="91"/>
        <v>1.4898913856523404</v>
      </c>
      <c r="AZ84" s="14"/>
    </row>
    <row r="85" spans="1:54" s="6" customFormat="1">
      <c r="A85" s="41">
        <f t="shared" si="92"/>
        <v>70</v>
      </c>
      <c r="B85" s="41" t="s">
        <v>85</v>
      </c>
      <c r="C85" s="14"/>
      <c r="D85" s="9">
        <f>+[40]Aetna!K85</f>
        <v>0</v>
      </c>
      <c r="E85" s="19">
        <f t="shared" si="64"/>
        <v>0</v>
      </c>
      <c r="F85" s="9">
        <f>+[40]Aetna!L85</f>
        <v>0</v>
      </c>
      <c r="G85" s="19">
        <f t="shared" si="65"/>
        <v>0</v>
      </c>
      <c r="H85" s="9">
        <f t="shared" si="66"/>
        <v>0</v>
      </c>
      <c r="I85" s="19">
        <f t="shared" si="36"/>
        <v>0</v>
      </c>
      <c r="J85" s="14"/>
      <c r="K85" s="9">
        <f>+[40]Anthem!K85</f>
        <v>2209879.061870716</v>
      </c>
      <c r="L85" s="19">
        <f t="shared" si="67"/>
        <v>11.674075066142887</v>
      </c>
      <c r="M85" s="9">
        <f>+[40]Anthem!L85</f>
        <v>477307.15794808866</v>
      </c>
      <c r="N85" s="19">
        <f t="shared" si="68"/>
        <v>15.459841871739608</v>
      </c>
      <c r="O85" s="9">
        <f t="shared" si="69"/>
        <v>2687186.2198188049</v>
      </c>
      <c r="P85" s="19">
        <f t="shared" si="70"/>
        <v>12.204940772754052</v>
      </c>
      <c r="Q85" s="14"/>
      <c r="R85" s="9">
        <f>+[40]Magellan!K85</f>
        <v>3614668.1282220092</v>
      </c>
      <c r="S85" s="19">
        <f t="shared" si="71"/>
        <v>57.37568457495253</v>
      </c>
      <c r="T85" s="9">
        <f>+[40]Magellan!L85</f>
        <v>643728.37549129571</v>
      </c>
      <c r="U85" s="19">
        <f t="shared" si="72"/>
        <v>56.611412847708706</v>
      </c>
      <c r="V85" s="9">
        <f t="shared" si="73"/>
        <v>4258396.5037133051</v>
      </c>
      <c r="W85" s="19">
        <f t="shared" si="74"/>
        <v>57.258830776960174</v>
      </c>
      <c r="X85" s="14"/>
      <c r="Y85" s="9">
        <f>+[40]Optima!K85</f>
        <v>315332.1576094302</v>
      </c>
      <c r="Z85" s="19">
        <f t="shared" si="75"/>
        <v>2.8831950334137662</v>
      </c>
      <c r="AA85" s="9">
        <f>+[40]Optima!L85</f>
        <v>51693.120890569684</v>
      </c>
      <c r="AB85" s="19">
        <f t="shared" si="76"/>
        <v>2.8008843135332513</v>
      </c>
      <c r="AC85" s="9">
        <f t="shared" si="77"/>
        <v>367025.2784999999</v>
      </c>
      <c r="AD85" s="19">
        <f t="shared" si="78"/>
        <v>2.871310608253471</v>
      </c>
      <c r="AE85" s="14"/>
      <c r="AF85" s="9">
        <f>+[40]United!K85</f>
        <v>8068102.2099999981</v>
      </c>
      <c r="AG85" s="19">
        <f t="shared" si="79"/>
        <v>102.42997968692471</v>
      </c>
      <c r="AH85" s="9">
        <f>+[40]United!L85</f>
        <v>916102.22999999952</v>
      </c>
      <c r="AI85" s="19">
        <f t="shared" si="80"/>
        <v>81.078168864501237</v>
      </c>
      <c r="AJ85" s="9">
        <f t="shared" si="81"/>
        <v>8984204.4399999976</v>
      </c>
      <c r="AK85" s="19">
        <f t="shared" si="82"/>
        <v>99.751342793062832</v>
      </c>
      <c r="AL85" s="14"/>
      <c r="AM85" s="9">
        <f>+[40]VaPremier!K85</f>
        <v>0</v>
      </c>
      <c r="AN85" s="19">
        <f t="shared" si="83"/>
        <v>0</v>
      </c>
      <c r="AO85" s="9">
        <f>+[40]VaPremier!L85</f>
        <v>0</v>
      </c>
      <c r="AP85" s="19">
        <f t="shared" si="84"/>
        <v>0</v>
      </c>
      <c r="AQ85" s="9">
        <f t="shared" si="85"/>
        <v>0</v>
      </c>
      <c r="AR85" s="19">
        <f t="shared" si="86"/>
        <v>0</v>
      </c>
      <c r="AS85" s="14"/>
      <c r="AT85" s="9">
        <f t="shared" si="87"/>
        <v>14207981.557702154</v>
      </c>
      <c r="AU85" s="19">
        <f t="shared" si="62"/>
        <v>21.267777894089313</v>
      </c>
      <c r="AV85" s="19">
        <f t="shared" si="88"/>
        <v>2088830.8843299535</v>
      </c>
      <c r="AW85" s="19">
        <f t="shared" si="89"/>
        <v>19.673471950364526</v>
      </c>
      <c r="AX85" s="9">
        <f t="shared" si="90"/>
        <v>16296812.442032108</v>
      </c>
      <c r="AY85" s="19">
        <f t="shared" si="91"/>
        <v>21.049139906038032</v>
      </c>
      <c r="AZ85" s="14"/>
    </row>
    <row r="86" spans="1:54" s="6" customFormat="1">
      <c r="A86" s="41">
        <f t="shared" si="92"/>
        <v>71</v>
      </c>
      <c r="B86" s="41" t="s">
        <v>86</v>
      </c>
      <c r="C86" s="14"/>
      <c r="D86" s="9">
        <f>+[40]Aetna!K86</f>
        <v>35291.113981999995</v>
      </c>
      <c r="E86" s="19">
        <f t="shared" si="64"/>
        <v>0.34777451030282719</v>
      </c>
      <c r="F86" s="9">
        <f>+[40]Aetna!L86</f>
        <v>0</v>
      </c>
      <c r="G86" s="19">
        <f t="shared" si="65"/>
        <v>0</v>
      </c>
      <c r="H86" s="9">
        <f t="shared" si="66"/>
        <v>35291.113981999995</v>
      </c>
      <c r="I86" s="19">
        <f t="shared" si="36"/>
        <v>0.3033159489991491</v>
      </c>
      <c r="J86" s="14"/>
      <c r="K86" s="9">
        <f>+[40]Anthem!K86</f>
        <v>59469.290874791615</v>
      </c>
      <c r="L86" s="19">
        <f t="shared" si="67"/>
        <v>0.31415699518638135</v>
      </c>
      <c r="M86" s="9">
        <f>+[40]Anthem!L86</f>
        <v>8682.2719827414767</v>
      </c>
      <c r="N86" s="19">
        <f t="shared" si="68"/>
        <v>0.28121629794459663</v>
      </c>
      <c r="O86" s="9">
        <f t="shared" si="69"/>
        <v>68151.562857533092</v>
      </c>
      <c r="P86" s="19">
        <f t="shared" si="70"/>
        <v>0.30953782886803544</v>
      </c>
      <c r="Q86" s="14"/>
      <c r="R86" s="9">
        <f>+[40]Magellan!K86</f>
        <v>0</v>
      </c>
      <c r="S86" s="19">
        <f t="shared" si="71"/>
        <v>0</v>
      </c>
      <c r="T86" s="9">
        <f>+[40]Magellan!L86</f>
        <v>0</v>
      </c>
      <c r="U86" s="19">
        <f t="shared" si="72"/>
        <v>0</v>
      </c>
      <c r="V86" s="9">
        <f t="shared" si="73"/>
        <v>0</v>
      </c>
      <c r="W86" s="19">
        <f t="shared" si="74"/>
        <v>0</v>
      </c>
      <c r="X86" s="14"/>
      <c r="Y86" s="9">
        <f>+[40]Optima!K86</f>
        <v>0</v>
      </c>
      <c r="Z86" s="19">
        <f t="shared" si="75"/>
        <v>0</v>
      </c>
      <c r="AA86" s="9">
        <f>+[40]Optima!L86</f>
        <v>0</v>
      </c>
      <c r="AB86" s="19">
        <f t="shared" si="76"/>
        <v>0</v>
      </c>
      <c r="AC86" s="9">
        <f t="shared" si="77"/>
        <v>0</v>
      </c>
      <c r="AD86" s="19">
        <f t="shared" si="78"/>
        <v>0</v>
      </c>
      <c r="AE86" s="14"/>
      <c r="AF86" s="9">
        <f>+[40]United!K86</f>
        <v>0</v>
      </c>
      <c r="AG86" s="19">
        <f t="shared" si="79"/>
        <v>0</v>
      </c>
      <c r="AH86" s="9">
        <f>+[40]United!L86</f>
        <v>0</v>
      </c>
      <c r="AI86" s="19">
        <f t="shared" si="80"/>
        <v>0</v>
      </c>
      <c r="AJ86" s="9">
        <f t="shared" si="81"/>
        <v>0</v>
      </c>
      <c r="AK86" s="19">
        <f t="shared" si="82"/>
        <v>0</v>
      </c>
      <c r="AL86" s="14"/>
      <c r="AM86" s="9">
        <f>+[40]VaPremier!K86</f>
        <v>0</v>
      </c>
      <c r="AN86" s="19">
        <f t="shared" si="83"/>
        <v>0</v>
      </c>
      <c r="AO86" s="9">
        <f>+[40]VaPremier!L86</f>
        <v>0</v>
      </c>
      <c r="AP86" s="19">
        <f t="shared" si="84"/>
        <v>0</v>
      </c>
      <c r="AQ86" s="9">
        <f t="shared" si="85"/>
        <v>0</v>
      </c>
      <c r="AR86" s="19">
        <f t="shared" si="86"/>
        <v>0</v>
      </c>
      <c r="AS86" s="14"/>
      <c r="AT86" s="9">
        <f t="shared" si="87"/>
        <v>94760.404856791603</v>
      </c>
      <c r="AU86" s="19">
        <f t="shared" si="62"/>
        <v>0.14184585160555108</v>
      </c>
      <c r="AV86" s="19">
        <f t="shared" si="88"/>
        <v>8682.2719827414767</v>
      </c>
      <c r="AW86" s="19">
        <f t="shared" si="89"/>
        <v>8.1773223289300465E-2</v>
      </c>
      <c r="AX86" s="9">
        <f t="shared" si="90"/>
        <v>103442.67683953309</v>
      </c>
      <c r="AY86" s="19">
        <f t="shared" si="91"/>
        <v>0.133607684619024</v>
      </c>
      <c r="AZ86" s="14"/>
    </row>
    <row r="87" spans="1:54" s="6" customFormat="1">
      <c r="A87" s="41">
        <f t="shared" si="92"/>
        <v>72</v>
      </c>
      <c r="B87" s="41" t="s">
        <v>87</v>
      </c>
      <c r="C87" s="14"/>
      <c r="D87" s="9">
        <f>+[40]Aetna!K87</f>
        <v>11340.271841</v>
      </c>
      <c r="E87" s="19">
        <f t="shared" si="64"/>
        <v>0.11175213931235649</v>
      </c>
      <c r="F87" s="9">
        <f>+[40]Aetna!L87</f>
        <v>0</v>
      </c>
      <c r="G87" s="19">
        <f t="shared" si="65"/>
        <v>0</v>
      </c>
      <c r="H87" s="9">
        <f t="shared" si="66"/>
        <v>11340.271841</v>
      </c>
      <c r="I87" s="19">
        <f t="shared" si="36"/>
        <v>9.7466045336954563E-2</v>
      </c>
      <c r="J87" s="14"/>
      <c r="K87" s="9">
        <f>+[40]Anthem!K87</f>
        <v>6187.0484312612807</v>
      </c>
      <c r="L87" s="19">
        <f t="shared" si="67"/>
        <v>3.2684172211334933E-2</v>
      </c>
      <c r="M87" s="9">
        <f>+[40]Anthem!L87</f>
        <v>903.28363530856836</v>
      </c>
      <c r="N87" s="19">
        <f t="shared" si="68"/>
        <v>2.9257097729758645E-2</v>
      </c>
      <c r="O87" s="9">
        <f t="shared" si="69"/>
        <v>7090.3320665698493</v>
      </c>
      <c r="P87" s="19">
        <f t="shared" si="70"/>
        <v>3.2203604757052889E-2</v>
      </c>
      <c r="Q87" s="14"/>
      <c r="R87" s="9">
        <f>+[40]Magellan!K87</f>
        <v>5541.8863766556333</v>
      </c>
      <c r="S87" s="19">
        <f t="shared" si="71"/>
        <v>8.7966450423105289E-2</v>
      </c>
      <c r="T87" s="9">
        <f>+[40]Magellan!L87</f>
        <v>931.37515788904363</v>
      </c>
      <c r="U87" s="19">
        <f t="shared" si="72"/>
        <v>8.1907937550702983E-2</v>
      </c>
      <c r="V87" s="9">
        <f t="shared" si="73"/>
        <v>6473.2615345446766</v>
      </c>
      <c r="W87" s="19">
        <f t="shared" si="74"/>
        <v>8.7040130353829806E-2</v>
      </c>
      <c r="X87" s="14"/>
      <c r="Y87" s="9">
        <f>+[40]Optima!K87</f>
        <v>0</v>
      </c>
      <c r="Z87" s="19">
        <f t="shared" si="75"/>
        <v>0</v>
      </c>
      <c r="AA87" s="9">
        <f>+[40]Optima!L87</f>
        <v>0</v>
      </c>
      <c r="AB87" s="19">
        <f t="shared" si="76"/>
        <v>0</v>
      </c>
      <c r="AC87" s="9">
        <f t="shared" si="77"/>
        <v>0</v>
      </c>
      <c r="AD87" s="19">
        <f t="shared" si="78"/>
        <v>0</v>
      </c>
      <c r="AE87" s="14"/>
      <c r="AF87" s="9">
        <f>+[40]United!K87</f>
        <v>0</v>
      </c>
      <c r="AG87" s="19">
        <f t="shared" si="79"/>
        <v>0</v>
      </c>
      <c r="AH87" s="9">
        <f>+[40]United!L87</f>
        <v>0</v>
      </c>
      <c r="AI87" s="19">
        <f t="shared" si="80"/>
        <v>0</v>
      </c>
      <c r="AJ87" s="9">
        <f t="shared" si="81"/>
        <v>0</v>
      </c>
      <c r="AK87" s="19">
        <f t="shared" si="82"/>
        <v>0</v>
      </c>
      <c r="AL87" s="14"/>
      <c r="AM87" s="9">
        <f>+[40]VaPremier!K87</f>
        <v>0</v>
      </c>
      <c r="AN87" s="19">
        <f t="shared" si="83"/>
        <v>0</v>
      </c>
      <c r="AO87" s="9">
        <f>+[40]VaPremier!L87</f>
        <v>0</v>
      </c>
      <c r="AP87" s="19">
        <f t="shared" si="84"/>
        <v>0</v>
      </c>
      <c r="AQ87" s="9">
        <f t="shared" si="85"/>
        <v>0</v>
      </c>
      <c r="AR87" s="19">
        <f t="shared" si="86"/>
        <v>0</v>
      </c>
      <c r="AS87" s="14"/>
      <c r="AT87" s="9">
        <f t="shared" si="87"/>
        <v>23069.206648916916</v>
      </c>
      <c r="AU87" s="19">
        <f t="shared" si="62"/>
        <v>3.4532052368553522E-2</v>
      </c>
      <c r="AV87" s="19">
        <f t="shared" si="88"/>
        <v>1834.6587931976119</v>
      </c>
      <c r="AW87" s="19">
        <f t="shared" si="89"/>
        <v>1.7279574223664815E-2</v>
      </c>
      <c r="AX87" s="9">
        <f t="shared" si="90"/>
        <v>24903.865442114526</v>
      </c>
      <c r="AY87" s="19">
        <f t="shared" si="91"/>
        <v>3.216610301902998E-2</v>
      </c>
      <c r="AZ87" s="14"/>
    </row>
    <row r="88" spans="1:54" s="6" customFormat="1">
      <c r="A88" s="41">
        <f t="shared" si="92"/>
        <v>73</v>
      </c>
      <c r="B88" s="41" t="s">
        <v>88</v>
      </c>
      <c r="C88" s="14"/>
      <c r="D88" s="9">
        <f>+[40]Aetna!K88</f>
        <v>7198.27</v>
      </c>
      <c r="E88" s="19">
        <f t="shared" si="64"/>
        <v>7.0934990194822481E-2</v>
      </c>
      <c r="F88" s="9">
        <f>+[40]Aetna!L88</f>
        <v>0</v>
      </c>
      <c r="G88" s="19">
        <f t="shared" si="65"/>
        <v>0</v>
      </c>
      <c r="H88" s="9">
        <f t="shared" si="66"/>
        <v>7198.27</v>
      </c>
      <c r="I88" s="19">
        <f t="shared" si="36"/>
        <v>6.1866851165868798E-2</v>
      </c>
      <c r="J88" s="14"/>
      <c r="K88" s="9">
        <f>+[40]Anthem!K88</f>
        <v>9230.1873310803639</v>
      </c>
      <c r="L88" s="19">
        <f t="shared" si="67"/>
        <v>4.8760089018797685E-2</v>
      </c>
      <c r="M88" s="9">
        <f>+[40]Anthem!L88</f>
        <v>1347.5694039940954</v>
      </c>
      <c r="N88" s="19">
        <f t="shared" si="68"/>
        <v>4.3647386279526315E-2</v>
      </c>
      <c r="O88" s="9">
        <f t="shared" si="69"/>
        <v>10577.756735074459</v>
      </c>
      <c r="P88" s="19">
        <f t="shared" si="70"/>
        <v>4.8043151422862397E-2</v>
      </c>
      <c r="Q88" s="14"/>
      <c r="R88" s="9">
        <f>+[40]Magellan!K88</f>
        <v>19200.55678048759</v>
      </c>
      <c r="S88" s="19">
        <f t="shared" si="71"/>
        <v>0.30477074254742209</v>
      </c>
      <c r="T88" s="9">
        <f>+[40]Magellan!L88</f>
        <v>3913.2420865367567</v>
      </c>
      <c r="U88" s="19">
        <f t="shared" si="72"/>
        <v>0.34414229940522001</v>
      </c>
      <c r="V88" s="9">
        <f t="shared" si="73"/>
        <v>23113.798867024347</v>
      </c>
      <c r="W88" s="19">
        <f t="shared" si="74"/>
        <v>0.31079048106149371</v>
      </c>
      <c r="X88" s="14"/>
      <c r="Y88" s="9">
        <f>+[40]Optima!K88</f>
        <v>174719.32143423078</v>
      </c>
      <c r="Z88" s="19">
        <f t="shared" si="75"/>
        <v>1.5975214314314914</v>
      </c>
      <c r="AA88" s="9">
        <f>+[40]Optima!L88</f>
        <v>24940.856635252312</v>
      </c>
      <c r="AB88" s="19">
        <f t="shared" si="76"/>
        <v>1.3513684782863196</v>
      </c>
      <c r="AC88" s="9">
        <f t="shared" si="77"/>
        <v>199660.17806948308</v>
      </c>
      <c r="AD88" s="19">
        <f t="shared" si="78"/>
        <v>1.5619806616036227</v>
      </c>
      <c r="AE88" s="14"/>
      <c r="AF88" s="9">
        <f>+[40]United!K88</f>
        <v>0</v>
      </c>
      <c r="AG88" s="19">
        <f t="shared" si="79"/>
        <v>0</v>
      </c>
      <c r="AH88" s="9">
        <f>+[40]United!L88</f>
        <v>0</v>
      </c>
      <c r="AI88" s="19">
        <f t="shared" si="80"/>
        <v>0</v>
      </c>
      <c r="AJ88" s="9">
        <f t="shared" si="81"/>
        <v>0</v>
      </c>
      <c r="AK88" s="19">
        <f t="shared" si="82"/>
        <v>0</v>
      </c>
      <c r="AL88" s="14"/>
      <c r="AM88" s="9">
        <f>+[40]VaPremier!K88</f>
        <v>0</v>
      </c>
      <c r="AN88" s="19">
        <f t="shared" si="83"/>
        <v>0</v>
      </c>
      <c r="AO88" s="9">
        <f>+[40]VaPremier!L88</f>
        <v>0</v>
      </c>
      <c r="AP88" s="19">
        <f t="shared" si="84"/>
        <v>0</v>
      </c>
      <c r="AQ88" s="9">
        <f t="shared" si="85"/>
        <v>0</v>
      </c>
      <c r="AR88" s="19">
        <f t="shared" si="86"/>
        <v>0</v>
      </c>
      <c r="AS88" s="14"/>
      <c r="AT88" s="9">
        <f t="shared" si="87"/>
        <v>210348.33554579873</v>
      </c>
      <c r="AU88" s="19">
        <f t="shared" si="62"/>
        <v>0.31486820718416941</v>
      </c>
      <c r="AV88" s="19">
        <f t="shared" si="88"/>
        <v>30201.668125783166</v>
      </c>
      <c r="AW88" s="19">
        <f t="shared" si="89"/>
        <v>0.28445178361933754</v>
      </c>
      <c r="AX88" s="9">
        <f t="shared" si="90"/>
        <v>240550.00367158192</v>
      </c>
      <c r="AY88" s="19">
        <f t="shared" si="91"/>
        <v>0.31069699670972711</v>
      </c>
      <c r="AZ88" s="14"/>
    </row>
    <row r="89" spans="1:54" s="6" customFormat="1">
      <c r="A89" s="41">
        <f t="shared" si="92"/>
        <v>74</v>
      </c>
      <c r="B89" s="41" t="s">
        <v>89</v>
      </c>
      <c r="C89" s="14"/>
      <c r="D89" s="9">
        <f>+[40]Aetna!K89</f>
        <v>0</v>
      </c>
      <c r="E89" s="19">
        <f t="shared" si="64"/>
        <v>0</v>
      </c>
      <c r="F89" s="9">
        <f>+[40]Aetna!L89</f>
        <v>0</v>
      </c>
      <c r="G89" s="19">
        <f t="shared" si="65"/>
        <v>0</v>
      </c>
      <c r="H89" s="9">
        <f t="shared" si="66"/>
        <v>0</v>
      </c>
      <c r="I89" s="19">
        <f t="shared" si="36"/>
        <v>0</v>
      </c>
      <c r="J89" s="14"/>
      <c r="K89" s="9">
        <f>+[40]Anthem!K89</f>
        <v>164257.1</v>
      </c>
      <c r="L89" s="19">
        <f t="shared" si="67"/>
        <v>0.86771703874314576</v>
      </c>
      <c r="M89" s="9">
        <f>+[40]Anthem!L89</f>
        <v>9357.9900000000016</v>
      </c>
      <c r="N89" s="19">
        <f t="shared" si="68"/>
        <v>0.30310261061087002</v>
      </c>
      <c r="O89" s="9">
        <f t="shared" si="69"/>
        <v>173615.09</v>
      </c>
      <c r="P89" s="19">
        <f t="shared" si="70"/>
        <v>0.7885430027433098</v>
      </c>
      <c r="Q89" s="14"/>
      <c r="R89" s="9">
        <f>+[40]Magellan!K89</f>
        <v>0</v>
      </c>
      <c r="S89" s="19">
        <f t="shared" si="71"/>
        <v>0</v>
      </c>
      <c r="T89" s="9">
        <f>+[40]Magellan!L89</f>
        <v>0</v>
      </c>
      <c r="U89" s="19">
        <f t="shared" si="72"/>
        <v>0</v>
      </c>
      <c r="V89" s="9">
        <f t="shared" si="73"/>
        <v>0</v>
      </c>
      <c r="W89" s="19">
        <f t="shared" si="74"/>
        <v>0</v>
      </c>
      <c r="X89" s="14"/>
      <c r="Y89" s="9">
        <f>+[40]Optima!K89</f>
        <v>211262.74504640512</v>
      </c>
      <c r="Z89" s="19">
        <f t="shared" si="75"/>
        <v>1.9316510624254142</v>
      </c>
      <c r="AA89" s="9">
        <f>+[40]Optima!L89</f>
        <v>31380.334953594836</v>
      </c>
      <c r="AB89" s="19">
        <f t="shared" si="76"/>
        <v>1.7002782267877565</v>
      </c>
      <c r="AC89" s="9">
        <f t="shared" si="77"/>
        <v>242643.07999999996</v>
      </c>
      <c r="AD89" s="19">
        <f t="shared" si="78"/>
        <v>1.8982443184040678</v>
      </c>
      <c r="AE89" s="14"/>
      <c r="AF89" s="9">
        <f>+[40]United!K89</f>
        <v>10391.960000000046</v>
      </c>
      <c r="AG89" s="19">
        <f t="shared" si="79"/>
        <v>0.13193291606891269</v>
      </c>
      <c r="AH89" s="9">
        <f>+[40]United!L89</f>
        <v>-3000.2299999999991</v>
      </c>
      <c r="AI89" s="19">
        <f t="shared" si="80"/>
        <v>-0.2655305779272501</v>
      </c>
      <c r="AJ89" s="9">
        <f t="shared" si="81"/>
        <v>7391.7300000000469</v>
      </c>
      <c r="AK89" s="19">
        <f t="shared" si="82"/>
        <v>8.2070148557724862E-2</v>
      </c>
      <c r="AL89" s="14"/>
      <c r="AM89" s="9">
        <f>+[40]VaPremier!K89</f>
        <v>0</v>
      </c>
      <c r="AN89" s="19">
        <f t="shared" si="83"/>
        <v>0</v>
      </c>
      <c r="AO89" s="9">
        <f>+[40]VaPremier!L89</f>
        <v>0</v>
      </c>
      <c r="AP89" s="19">
        <f t="shared" si="84"/>
        <v>0</v>
      </c>
      <c r="AQ89" s="9">
        <f t="shared" si="85"/>
        <v>0</v>
      </c>
      <c r="AR89" s="19">
        <f t="shared" si="86"/>
        <v>0</v>
      </c>
      <c r="AS89" s="14"/>
      <c r="AT89" s="9">
        <f t="shared" si="87"/>
        <v>385911.80504640512</v>
      </c>
      <c r="AU89" s="19">
        <f t="shared" si="62"/>
        <v>0.57766731488926781</v>
      </c>
      <c r="AV89" s="19">
        <f t="shared" si="88"/>
        <v>37738.094953594846</v>
      </c>
      <c r="AW89" s="19">
        <f t="shared" si="89"/>
        <v>0.35543296400842805</v>
      </c>
      <c r="AX89" s="9">
        <f t="shared" si="90"/>
        <v>423649.89999999997</v>
      </c>
      <c r="AY89" s="19">
        <f t="shared" si="91"/>
        <v>0.54719081096370958</v>
      </c>
      <c r="AZ89" s="14"/>
    </row>
    <row r="90" spans="1:54" s="6" customFormat="1">
      <c r="A90" s="41">
        <f t="shared" si="92"/>
        <v>75</v>
      </c>
      <c r="B90" s="41" t="s">
        <v>90</v>
      </c>
      <c r="C90" s="14"/>
      <c r="D90" s="9">
        <f>+[40]Aetna!K90</f>
        <v>0</v>
      </c>
      <c r="E90" s="19">
        <f t="shared" si="64"/>
        <v>0</v>
      </c>
      <c r="F90" s="9">
        <f>+[40]Aetna!L90</f>
        <v>0</v>
      </c>
      <c r="G90" s="19">
        <f t="shared" si="65"/>
        <v>0</v>
      </c>
      <c r="H90" s="9">
        <f t="shared" si="66"/>
        <v>0</v>
      </c>
      <c r="I90" s="19">
        <f t="shared" si="36"/>
        <v>0</v>
      </c>
      <c r="J90" s="14"/>
      <c r="K90" s="9">
        <f>+[40]Anthem!K90</f>
        <v>0</v>
      </c>
      <c r="L90" s="19">
        <f t="shared" si="67"/>
        <v>0</v>
      </c>
      <c r="M90" s="9">
        <f>+[40]Anthem!L90</f>
        <v>0</v>
      </c>
      <c r="N90" s="19">
        <f t="shared" si="68"/>
        <v>0</v>
      </c>
      <c r="O90" s="9">
        <f t="shared" si="69"/>
        <v>0</v>
      </c>
      <c r="P90" s="19">
        <f t="shared" si="70"/>
        <v>0</v>
      </c>
      <c r="Q90" s="14"/>
      <c r="R90" s="9">
        <f>+[40]Magellan!K90</f>
        <v>0</v>
      </c>
      <c r="S90" s="19">
        <f t="shared" si="71"/>
        <v>0</v>
      </c>
      <c r="T90" s="9">
        <f>+[40]Magellan!L90</f>
        <v>0</v>
      </c>
      <c r="U90" s="19">
        <f t="shared" si="72"/>
        <v>0</v>
      </c>
      <c r="V90" s="9">
        <f t="shared" si="73"/>
        <v>0</v>
      </c>
      <c r="W90" s="19">
        <f t="shared" si="74"/>
        <v>0</v>
      </c>
      <c r="X90" s="14"/>
      <c r="Y90" s="9">
        <f>+[40]Optima!K90</f>
        <v>0</v>
      </c>
      <c r="Z90" s="19">
        <f t="shared" si="75"/>
        <v>0</v>
      </c>
      <c r="AA90" s="9">
        <f>+[40]Optima!L90</f>
        <v>0</v>
      </c>
      <c r="AB90" s="19">
        <f t="shared" si="76"/>
        <v>0</v>
      </c>
      <c r="AC90" s="9">
        <f t="shared" si="77"/>
        <v>0</v>
      </c>
      <c r="AD90" s="19">
        <f t="shared" si="78"/>
        <v>0</v>
      </c>
      <c r="AE90" s="14"/>
      <c r="AF90" s="9">
        <f>+[40]United!K90</f>
        <v>0</v>
      </c>
      <c r="AG90" s="19">
        <f t="shared" si="79"/>
        <v>0</v>
      </c>
      <c r="AH90" s="9">
        <f>+[40]United!L90</f>
        <v>0</v>
      </c>
      <c r="AI90" s="19">
        <f t="shared" si="80"/>
        <v>0</v>
      </c>
      <c r="AJ90" s="9">
        <f t="shared" si="81"/>
        <v>0</v>
      </c>
      <c r="AK90" s="19">
        <f t="shared" si="82"/>
        <v>0</v>
      </c>
      <c r="AL90" s="14"/>
      <c r="AM90" s="9">
        <f>+[40]VaPremier!K90</f>
        <v>0</v>
      </c>
      <c r="AN90" s="19">
        <f t="shared" si="83"/>
        <v>0</v>
      </c>
      <c r="AO90" s="9">
        <f>+[40]VaPremier!L90</f>
        <v>0</v>
      </c>
      <c r="AP90" s="19">
        <f t="shared" si="84"/>
        <v>0</v>
      </c>
      <c r="AQ90" s="9">
        <f t="shared" si="85"/>
        <v>0</v>
      </c>
      <c r="AR90" s="19">
        <f t="shared" si="86"/>
        <v>0</v>
      </c>
      <c r="AS90" s="14"/>
      <c r="AT90" s="9">
        <f t="shared" si="87"/>
        <v>0</v>
      </c>
      <c r="AU90" s="19">
        <f t="shared" si="62"/>
        <v>0</v>
      </c>
      <c r="AV90" s="19">
        <f t="shared" si="88"/>
        <v>0</v>
      </c>
      <c r="AW90" s="19">
        <f t="shared" si="89"/>
        <v>0</v>
      </c>
      <c r="AX90" s="9">
        <f t="shared" si="90"/>
        <v>0</v>
      </c>
      <c r="AY90" s="19">
        <f t="shared" si="91"/>
        <v>0</v>
      </c>
      <c r="AZ90" s="14"/>
    </row>
    <row r="91" spans="1:54" s="6" customFormat="1">
      <c r="A91" s="41">
        <f t="shared" si="92"/>
        <v>76</v>
      </c>
      <c r="B91" s="41" t="s">
        <v>91</v>
      </c>
      <c r="C91" s="14"/>
      <c r="D91" s="9">
        <f>+[40]Aetna!K91</f>
        <v>85936.989999999991</v>
      </c>
      <c r="E91" s="19">
        <f t="shared" si="64"/>
        <v>0.8468617519240812</v>
      </c>
      <c r="F91" s="9">
        <f>+[40]Aetna!L91</f>
        <v>12866.490000000002</v>
      </c>
      <c r="G91" s="19">
        <f t="shared" si="65"/>
        <v>0.86503227107704728</v>
      </c>
      <c r="H91" s="9">
        <f t="shared" si="66"/>
        <v>98803.48</v>
      </c>
      <c r="I91" s="19">
        <f t="shared" si="36"/>
        <v>0.84918462239258796</v>
      </c>
      <c r="J91" s="14"/>
      <c r="K91" s="9">
        <f>+[40]Anthem!K91</f>
        <v>727360.8899999999</v>
      </c>
      <c r="L91" s="19">
        <f t="shared" si="67"/>
        <v>3.8424119113778272</v>
      </c>
      <c r="M91" s="9">
        <f>+[40]Anthem!L91</f>
        <v>245971.39999999997</v>
      </c>
      <c r="N91" s="19">
        <f t="shared" si="68"/>
        <v>7.9669430588844969</v>
      </c>
      <c r="O91" s="9">
        <f t="shared" si="69"/>
        <v>973332.2899999998</v>
      </c>
      <c r="P91" s="19">
        <f t="shared" si="70"/>
        <v>4.4207814345148329</v>
      </c>
      <c r="Q91" s="14"/>
      <c r="R91" s="9">
        <f>+[40]Magellan!K91</f>
        <v>187932.23054866947</v>
      </c>
      <c r="S91" s="19">
        <f t="shared" si="71"/>
        <v>2.9830512785503092</v>
      </c>
      <c r="T91" s="9">
        <f>+[40]Magellan!L91</f>
        <v>33185.559451330482</v>
      </c>
      <c r="U91" s="19">
        <f t="shared" si="72"/>
        <v>2.9184380838387551</v>
      </c>
      <c r="V91" s="9">
        <f t="shared" si="73"/>
        <v>221117.78999999995</v>
      </c>
      <c r="W91" s="19">
        <f t="shared" si="74"/>
        <v>2.9731722042193858</v>
      </c>
      <c r="X91" s="14"/>
      <c r="Y91" s="9">
        <f>+[40]Optima!K91</f>
        <v>505221.04727714276</v>
      </c>
      <c r="Z91" s="19">
        <f t="shared" si="75"/>
        <v>4.6194172688526249</v>
      </c>
      <c r="AA91" s="9">
        <f>+[40]Optima!L91</f>
        <v>74261.03272285714</v>
      </c>
      <c r="AB91" s="19">
        <f t="shared" si="76"/>
        <v>4.0236797097343491</v>
      </c>
      <c r="AC91" s="9">
        <f t="shared" si="77"/>
        <v>579482.07999999984</v>
      </c>
      <c r="AD91" s="19">
        <f t="shared" si="78"/>
        <v>4.5334017602190482</v>
      </c>
      <c r="AE91" s="14"/>
      <c r="AF91" s="9">
        <f>+[40]United!K91</f>
        <v>255473.41000000027</v>
      </c>
      <c r="AG91" s="19">
        <f t="shared" si="79"/>
        <v>3.2434066296799453</v>
      </c>
      <c r="AH91" s="9">
        <f>+[40]United!L91</f>
        <v>96068.439999999973</v>
      </c>
      <c r="AI91" s="19">
        <f t="shared" si="80"/>
        <v>8.5023842817948463</v>
      </c>
      <c r="AJ91" s="9">
        <f t="shared" si="81"/>
        <v>351541.85000000021</v>
      </c>
      <c r="AK91" s="19">
        <f t="shared" si="82"/>
        <v>3.9031582395132483</v>
      </c>
      <c r="AL91" s="14"/>
      <c r="AM91" s="9">
        <f>+[40]VaPremier!K91</f>
        <v>0</v>
      </c>
      <c r="AN91" s="19">
        <f t="shared" si="83"/>
        <v>0</v>
      </c>
      <c r="AO91" s="9">
        <f>+[40]VaPremier!L91</f>
        <v>0</v>
      </c>
      <c r="AP91" s="19">
        <f t="shared" si="84"/>
        <v>0</v>
      </c>
      <c r="AQ91" s="9">
        <f t="shared" si="85"/>
        <v>0</v>
      </c>
      <c r="AR91" s="19">
        <f t="shared" si="86"/>
        <v>0</v>
      </c>
      <c r="AS91" s="14"/>
      <c r="AT91" s="9">
        <f t="shared" si="87"/>
        <v>1761924.5678258124</v>
      </c>
      <c r="AU91" s="19">
        <f t="shared" si="62"/>
        <v>2.6374063214028434</v>
      </c>
      <c r="AV91" s="19">
        <f t="shared" si="88"/>
        <v>462352.92217418761</v>
      </c>
      <c r="AW91" s="19">
        <f t="shared" si="89"/>
        <v>4.3546307715958337</v>
      </c>
      <c r="AX91" s="9">
        <f t="shared" si="90"/>
        <v>2224277.4900000002</v>
      </c>
      <c r="AY91" s="19">
        <f t="shared" si="91"/>
        <v>2.872900957987774</v>
      </c>
      <c r="AZ91" s="14"/>
    </row>
    <row r="92" spans="1:54" s="6" customFormat="1">
      <c r="A92" s="41">
        <f t="shared" si="92"/>
        <v>77</v>
      </c>
      <c r="B92" s="41" t="s">
        <v>92</v>
      </c>
      <c r="C92" s="14"/>
      <c r="D92" s="9">
        <f>+[40]Aetna!K92</f>
        <v>1306780.44</v>
      </c>
      <c r="E92" s="19">
        <f t="shared" si="64"/>
        <v>12.877602215280309</v>
      </c>
      <c r="F92" s="9">
        <f>+[40]Aetna!L92</f>
        <v>0</v>
      </c>
      <c r="G92" s="19">
        <f t="shared" si="65"/>
        <v>0</v>
      </c>
      <c r="H92" s="9">
        <f t="shared" si="66"/>
        <v>1306780.44</v>
      </c>
      <c r="I92" s="19">
        <f t="shared" si="36"/>
        <v>11.231364062191128</v>
      </c>
      <c r="J92" s="14"/>
      <c r="K92" s="9">
        <f>+[40]Anthem!K92</f>
        <v>2087741.7600000002</v>
      </c>
      <c r="L92" s="19">
        <f t="shared" si="67"/>
        <v>11.028863273779967</v>
      </c>
      <c r="M92" s="9">
        <f>+[40]Anthem!L92</f>
        <v>107276.29000000001</v>
      </c>
      <c r="N92" s="19">
        <f t="shared" si="68"/>
        <v>3.4746482477165257</v>
      </c>
      <c r="O92" s="9">
        <f t="shared" si="69"/>
        <v>2195018.0500000003</v>
      </c>
      <c r="P92" s="19">
        <f t="shared" si="70"/>
        <v>9.9695603891503026</v>
      </c>
      <c r="Q92" s="14"/>
      <c r="R92" s="9">
        <f>+[40]Magellan!K92</f>
        <v>421653.83413947595</v>
      </c>
      <c r="S92" s="19">
        <f t="shared" si="71"/>
        <v>6.6929180022139043</v>
      </c>
      <c r="T92" s="9">
        <f>+[40]Magellan!L92</f>
        <v>78368.070100219178</v>
      </c>
      <c r="U92" s="19">
        <f t="shared" si="72"/>
        <v>6.8919242019364333</v>
      </c>
      <c r="V92" s="9">
        <f t="shared" si="73"/>
        <v>500021.90423969511</v>
      </c>
      <c r="W92" s="19">
        <f t="shared" si="74"/>
        <v>6.7233451780895122</v>
      </c>
      <c r="X92" s="14"/>
      <c r="Y92" s="9">
        <f>+[40]Optima!K92</f>
        <v>248600.62239501672</v>
      </c>
      <c r="Z92" s="19">
        <f t="shared" si="75"/>
        <v>2.2730446689191335</v>
      </c>
      <c r="AA92" s="9">
        <f>+[40]Optima!L92</f>
        <v>24514.025952983371</v>
      </c>
      <c r="AB92" s="19">
        <f t="shared" si="76"/>
        <v>1.3282415449167408</v>
      </c>
      <c r="AC92" s="9">
        <f t="shared" si="77"/>
        <v>273114.64834800008</v>
      </c>
      <c r="AD92" s="19">
        <f t="shared" si="78"/>
        <v>2.1366293631762181</v>
      </c>
      <c r="AE92" s="14"/>
      <c r="AF92" s="9">
        <f>+[40]United!K92</f>
        <v>-716.36999998486135</v>
      </c>
      <c r="AG92" s="19">
        <f t="shared" si="79"/>
        <v>-9.0947985829708047E-3</v>
      </c>
      <c r="AH92" s="9">
        <f>+[40]United!L92</f>
        <v>-248.82000000016706</v>
      </c>
      <c r="AI92" s="19">
        <f t="shared" si="80"/>
        <v>-2.2021417824601031E-2</v>
      </c>
      <c r="AJ92" s="9">
        <f t="shared" si="81"/>
        <v>-965.18999998502841</v>
      </c>
      <c r="AK92" s="19">
        <f t="shared" si="82"/>
        <v>-1.0716474585137881E-2</v>
      </c>
      <c r="AL92" s="14"/>
      <c r="AM92" s="9">
        <f>+[40]VaPremier!K92</f>
        <v>0</v>
      </c>
      <c r="AN92" s="19">
        <f t="shared" si="83"/>
        <v>0</v>
      </c>
      <c r="AO92" s="9">
        <f>+[40]VaPremier!L92</f>
        <v>0</v>
      </c>
      <c r="AP92" s="19">
        <f t="shared" si="84"/>
        <v>0</v>
      </c>
      <c r="AQ92" s="9">
        <f t="shared" si="85"/>
        <v>0</v>
      </c>
      <c r="AR92" s="19">
        <f t="shared" si="86"/>
        <v>0</v>
      </c>
      <c r="AS92" s="14"/>
      <c r="AT92" s="9">
        <f t="shared" si="87"/>
        <v>4064060.2865345082</v>
      </c>
      <c r="AU92" s="19">
        <f t="shared" si="62"/>
        <v>6.0834490227325242</v>
      </c>
      <c r="AV92" s="19">
        <f t="shared" si="88"/>
        <v>209909.56605320238</v>
      </c>
      <c r="AW92" s="19">
        <f t="shared" si="89"/>
        <v>1.9770149851961609</v>
      </c>
      <c r="AX92" s="9">
        <f t="shared" si="90"/>
        <v>4273969.8525877111</v>
      </c>
      <c r="AY92" s="19">
        <f t="shared" si="91"/>
        <v>5.5203058697096727</v>
      </c>
      <c r="AZ92" s="14"/>
    </row>
    <row r="93" spans="1:54" s="6" customFormat="1">
      <c r="A93" s="41">
        <f t="shared" si="92"/>
        <v>78</v>
      </c>
      <c r="B93" s="41" t="s">
        <v>93</v>
      </c>
      <c r="C93" s="14"/>
      <c r="D93" s="9">
        <f>+[40]Aetna!K93</f>
        <v>-13563914.318688765</v>
      </c>
      <c r="E93" s="19">
        <f t="shared" si="64"/>
        <v>-133.66491243029225</v>
      </c>
      <c r="F93" s="9">
        <f>+[40]Aetna!L93</f>
        <v>-1442147.0444439529</v>
      </c>
      <c r="G93" s="19">
        <f t="shared" si="65"/>
        <v>-96.957579967994675</v>
      </c>
      <c r="H93" s="9">
        <f t="shared" si="66"/>
        <v>-15006061.363132719</v>
      </c>
      <c r="I93" s="19">
        <f t="shared" si="36"/>
        <v>-128.97234543005834</v>
      </c>
      <c r="J93" s="14"/>
      <c r="K93" s="9">
        <f>+[40]Anthem!K93</f>
        <v>175131.24000000209</v>
      </c>
      <c r="L93" s="19">
        <f t="shared" si="67"/>
        <v>0.925161597058617</v>
      </c>
      <c r="M93" s="9">
        <f>+[40]Anthem!L93</f>
        <v>887782.21</v>
      </c>
      <c r="N93" s="19">
        <f t="shared" si="68"/>
        <v>28.755011012502429</v>
      </c>
      <c r="O93" s="9">
        <f t="shared" si="69"/>
        <v>1062913.450000002</v>
      </c>
      <c r="P93" s="19">
        <f t="shared" si="70"/>
        <v>4.8276504278473285</v>
      </c>
      <c r="Q93" s="14"/>
      <c r="R93" s="9">
        <f>+[40]Magellan!K93</f>
        <v>702214.9079941716</v>
      </c>
      <c r="S93" s="19">
        <f t="shared" si="71"/>
        <v>11.146268380859867</v>
      </c>
      <c r="T93" s="9">
        <f>+[40]Magellan!L93</f>
        <v>4395.8436811575666</v>
      </c>
      <c r="U93" s="19">
        <f t="shared" si="72"/>
        <v>0.38658373767984933</v>
      </c>
      <c r="V93" s="9">
        <f t="shared" si="73"/>
        <v>706610.75167532917</v>
      </c>
      <c r="W93" s="19">
        <f t="shared" si="74"/>
        <v>9.5011597487640227</v>
      </c>
      <c r="X93" s="14"/>
      <c r="Y93" s="9">
        <f>+[40]Optima!K93</f>
        <v>1499584.8605854791</v>
      </c>
      <c r="Z93" s="19">
        <f t="shared" si="75"/>
        <v>13.711242313502721</v>
      </c>
      <c r="AA93" s="9">
        <f>+[40]Optima!L93</f>
        <v>311244.90134503762</v>
      </c>
      <c r="AB93" s="19">
        <f t="shared" si="76"/>
        <v>16.864158070277288</v>
      </c>
      <c r="AC93" s="9">
        <f t="shared" si="77"/>
        <v>1810829.7619305167</v>
      </c>
      <c r="AD93" s="19">
        <f t="shared" si="78"/>
        <v>14.166475743637916</v>
      </c>
      <c r="AE93" s="14"/>
      <c r="AF93" s="9">
        <f>+[40]United!K93</f>
        <v>108.4799999948591</v>
      </c>
      <c r="AG93" s="19">
        <f t="shared" si="79"/>
        <v>1.3772265034196949E-3</v>
      </c>
      <c r="AH93" s="9">
        <f>+[40]United!L93</f>
        <v>910.66999999969266</v>
      </c>
      <c r="AI93" s="19">
        <f t="shared" si="80"/>
        <v>8.0597397999795789E-2</v>
      </c>
      <c r="AJ93" s="9">
        <f t="shared" si="81"/>
        <v>1019.1499999945518</v>
      </c>
      <c r="AK93" s="19">
        <f t="shared" si="82"/>
        <v>1.1315590788916481E-2</v>
      </c>
      <c r="AL93" s="14"/>
      <c r="AM93" s="9">
        <f>+[40]VaPremier!K93</f>
        <v>8831792.4431729931</v>
      </c>
      <c r="AN93" s="19">
        <f t="shared" si="83"/>
        <v>70.01524043073222</v>
      </c>
      <c r="AO93" s="9">
        <f>+[40]VaPremier!L93</f>
        <v>1062442.7158914269</v>
      </c>
      <c r="AP93" s="19">
        <f t="shared" si="84"/>
        <v>55.04599325897243</v>
      </c>
      <c r="AQ93" s="9">
        <f t="shared" si="85"/>
        <v>9894235.1590644196</v>
      </c>
      <c r="AR93" s="19">
        <f t="shared" si="86"/>
        <v>68.028734196892373</v>
      </c>
      <c r="AS93" s="14"/>
      <c r="AT93" s="9">
        <f t="shared" si="87"/>
        <v>-2355082.3869361244</v>
      </c>
      <c r="AU93" s="19">
        <f t="shared" si="62"/>
        <v>-3.525298011137044</v>
      </c>
      <c r="AV93" s="19">
        <f t="shared" si="88"/>
        <v>824629.29647366889</v>
      </c>
      <c r="AW93" s="19">
        <f t="shared" si="89"/>
        <v>7.7666992839526152</v>
      </c>
      <c r="AX93" s="9">
        <f t="shared" si="90"/>
        <v>-1530453.0904624555</v>
      </c>
      <c r="AY93" s="19">
        <f t="shared" si="91"/>
        <v>-1.9767498297817765</v>
      </c>
      <c r="AZ93" s="14"/>
    </row>
    <row r="94" spans="1:54" s="6" customFormat="1">
      <c r="A94" s="41">
        <f t="shared" si="92"/>
        <v>79</v>
      </c>
      <c r="B94" s="41" t="s">
        <v>94</v>
      </c>
      <c r="C94" s="14"/>
      <c r="D94" s="9">
        <f>+[40]Aetna!K94</f>
        <v>165666.07</v>
      </c>
      <c r="E94" s="19">
        <f t="shared" si="64"/>
        <v>1.6325479665342886</v>
      </c>
      <c r="F94" s="9">
        <f>+[40]Aetna!L94</f>
        <v>22260.28</v>
      </c>
      <c r="G94" s="19">
        <f t="shared" si="65"/>
        <v>1.4965900228586795</v>
      </c>
      <c r="H94" s="9">
        <f t="shared" si="66"/>
        <v>187926.35</v>
      </c>
      <c r="I94" s="19">
        <f t="shared" si="36"/>
        <v>1.6151674674046634</v>
      </c>
      <c r="J94" s="14"/>
      <c r="K94" s="9">
        <f>+[40]Anthem!K94</f>
        <v>0</v>
      </c>
      <c r="L94" s="19">
        <f t="shared" si="67"/>
        <v>0</v>
      </c>
      <c r="M94" s="9">
        <f>+[40]Anthem!L94</f>
        <v>0</v>
      </c>
      <c r="N94" s="19">
        <f t="shared" si="68"/>
        <v>0</v>
      </c>
      <c r="O94" s="9">
        <f t="shared" si="69"/>
        <v>0</v>
      </c>
      <c r="P94" s="19">
        <f t="shared" si="70"/>
        <v>0</v>
      </c>
      <c r="Q94" s="14"/>
      <c r="R94" s="9">
        <f>+[40]Magellan!K94</f>
        <v>3012769.761554094</v>
      </c>
      <c r="S94" s="19">
        <f t="shared" si="71"/>
        <v>47.821742246890381</v>
      </c>
      <c r="T94" s="9">
        <f>+[40]Magellan!L94</f>
        <v>542338.33715449204</v>
      </c>
      <c r="U94" s="19">
        <f t="shared" si="72"/>
        <v>47.694867395522998</v>
      </c>
      <c r="V94" s="9">
        <f t="shared" si="73"/>
        <v>3555108.0987085858</v>
      </c>
      <c r="W94" s="19">
        <f t="shared" si="74"/>
        <v>47.802343638092616</v>
      </c>
      <c r="X94" s="14"/>
      <c r="Y94" s="9">
        <f>+[40]Optima!K94</f>
        <v>2766126.9728987385</v>
      </c>
      <c r="Z94" s="19">
        <f t="shared" si="75"/>
        <v>25.291691182133313</v>
      </c>
      <c r="AA94" s="9">
        <f>+[40]Optima!L94</f>
        <v>485460.62969751074</v>
      </c>
      <c r="AB94" s="19">
        <f t="shared" si="76"/>
        <v>26.303675211178518</v>
      </c>
      <c r="AC94" s="9">
        <f t="shared" si="77"/>
        <v>3251587.6025962494</v>
      </c>
      <c r="AD94" s="19">
        <f t="shared" si="78"/>
        <v>25.437806396215525</v>
      </c>
      <c r="AE94" s="14"/>
      <c r="AF94" s="9">
        <f>+[40]United!K94</f>
        <v>437841.36999999982</v>
      </c>
      <c r="AG94" s="19">
        <f t="shared" si="79"/>
        <v>5.5586904414285145</v>
      </c>
      <c r="AH94" s="9">
        <f>+[40]United!L94</f>
        <v>1032.79</v>
      </c>
      <c r="AI94" s="19">
        <f t="shared" si="80"/>
        <v>9.1405434109213202E-2</v>
      </c>
      <c r="AJ94" s="9">
        <f t="shared" si="81"/>
        <v>438874.1599999998</v>
      </c>
      <c r="AK94" s="19">
        <f t="shared" si="82"/>
        <v>4.8728061643683498</v>
      </c>
      <c r="AL94" s="14"/>
      <c r="AM94" s="9">
        <f>+[40]VaPremier!K94</f>
        <v>0</v>
      </c>
      <c r="AN94" s="19">
        <f t="shared" si="83"/>
        <v>0</v>
      </c>
      <c r="AO94" s="9">
        <f>+[40]VaPremier!L94</f>
        <v>0</v>
      </c>
      <c r="AP94" s="19">
        <f t="shared" si="84"/>
        <v>0</v>
      </c>
      <c r="AQ94" s="9">
        <f t="shared" si="85"/>
        <v>0</v>
      </c>
      <c r="AR94" s="19">
        <f t="shared" si="86"/>
        <v>0</v>
      </c>
      <c r="AS94" s="14"/>
      <c r="AT94" s="9">
        <f t="shared" si="87"/>
        <v>6382404.1744528329</v>
      </c>
      <c r="AU94" s="19">
        <f t="shared" si="62"/>
        <v>9.5537535617778744</v>
      </c>
      <c r="AV94" s="19">
        <f t="shared" si="88"/>
        <v>1051092.0368520028</v>
      </c>
      <c r="AW94" s="19">
        <f t="shared" si="89"/>
        <v>9.8996189013609879</v>
      </c>
      <c r="AX94" s="9">
        <f t="shared" si="90"/>
        <v>7433496.211304836</v>
      </c>
      <c r="AY94" s="19">
        <f t="shared" si="91"/>
        <v>9.6011844217585232</v>
      </c>
      <c r="AZ94" s="14"/>
    </row>
    <row r="95" spans="1:54" s="6" customFormat="1">
      <c r="A95" s="41">
        <f t="shared" si="92"/>
        <v>80</v>
      </c>
      <c r="B95" s="41" t="s">
        <v>95</v>
      </c>
      <c r="C95" s="15"/>
      <c r="D95" s="31">
        <f>SUM(D75:D94)</f>
        <v>-2331153.6194143114</v>
      </c>
      <c r="E95" s="32">
        <f t="shared" si="64"/>
        <v>-22.972236264516209</v>
      </c>
      <c r="F95" s="31">
        <f>SUM(F75:F94)</f>
        <v>-571061.20789540838</v>
      </c>
      <c r="G95" s="32">
        <f t="shared" si="65"/>
        <v>-38.393250497203738</v>
      </c>
      <c r="H95" s="31">
        <f>+D95+F95</f>
        <v>-2902214.8273097198</v>
      </c>
      <c r="I95" s="32">
        <f t="shared" si="36"/>
        <v>-24.943617393144191</v>
      </c>
      <c r="J95" s="33"/>
      <c r="K95" s="31">
        <f>SUM(K75:K94)</f>
        <v>11129409.042405486</v>
      </c>
      <c r="L95" s="32">
        <f t="shared" si="67"/>
        <v>58.793061957366092</v>
      </c>
      <c r="M95" s="31">
        <f>SUM(M75:M94)</f>
        <v>2770020.6530385031</v>
      </c>
      <c r="N95" s="32">
        <f t="shared" si="68"/>
        <v>89.720174031175205</v>
      </c>
      <c r="O95" s="31">
        <f t="shared" si="69"/>
        <v>13899429.69544399</v>
      </c>
      <c r="P95" s="32">
        <f t="shared" si="70"/>
        <v>63.129869808349788</v>
      </c>
      <c r="Q95" s="33"/>
      <c r="R95" s="31">
        <f>SUM(R75:R94)</f>
        <v>9820472.8966890797</v>
      </c>
      <c r="S95" s="32">
        <f t="shared" si="71"/>
        <v>155.88052216966793</v>
      </c>
      <c r="T95" s="31">
        <f>SUM(T75:T94)</f>
        <v>1642061.1690406939</v>
      </c>
      <c r="U95" s="32">
        <f t="shared" si="72"/>
        <v>144.40780661689331</v>
      </c>
      <c r="V95" s="31">
        <f>+R95+T95</f>
        <v>11462534.065729775</v>
      </c>
      <c r="W95" s="32">
        <f t="shared" si="74"/>
        <v>154.12639423605671</v>
      </c>
      <c r="X95" s="33"/>
      <c r="Y95" s="31">
        <f>SUM(Y75:Y94)</f>
        <v>10843022.451866807</v>
      </c>
      <c r="Z95" s="32">
        <f t="shared" si="75"/>
        <v>99.141643901533413</v>
      </c>
      <c r="AA95" s="31">
        <f>SUM(AA75:AA94)</f>
        <v>1848464.231293207</v>
      </c>
      <c r="AB95" s="32">
        <f t="shared" si="76"/>
        <v>100.15519241944121</v>
      </c>
      <c r="AC95" s="31">
        <f>SUM(AC75:AC94)</f>
        <v>12691486.683160016</v>
      </c>
      <c r="AD95" s="32">
        <f t="shared" si="78"/>
        <v>99.287985004185543</v>
      </c>
      <c r="AE95" s="33"/>
      <c r="AF95" s="31">
        <f>SUM(AF75:AF94)</f>
        <v>9395053.6200000085</v>
      </c>
      <c r="AG95" s="32">
        <f t="shared" si="79"/>
        <v>119.27651960846558</v>
      </c>
      <c r="AH95" s="31">
        <f>SUM(AH75:AH94)</f>
        <v>1062655.1599999992</v>
      </c>
      <c r="AI95" s="32">
        <f t="shared" si="80"/>
        <v>94.048602531197375</v>
      </c>
      <c r="AJ95" s="31">
        <f>SUM(AJ75:AJ94)</f>
        <v>10457708.780000009</v>
      </c>
      <c r="AK95" s="32">
        <f t="shared" si="82"/>
        <v>116.11161570403935</v>
      </c>
      <c r="AL95" s="33"/>
      <c r="AM95" s="31">
        <f>SUM(AM75:AM94)</f>
        <v>20735447.524826556</v>
      </c>
      <c r="AN95" s="32">
        <f t="shared" si="83"/>
        <v>164.38309134085316</v>
      </c>
      <c r="AO95" s="31">
        <f>SUM(AO75:AO94)</f>
        <v>2494422.8847373258</v>
      </c>
      <c r="AP95" s="32">
        <f t="shared" si="84"/>
        <v>129.23801278365502</v>
      </c>
      <c r="AQ95" s="31">
        <f>SUM(AQ75:AQ94)</f>
        <v>23229870.40956388</v>
      </c>
      <c r="AR95" s="32">
        <f t="shared" si="86"/>
        <v>159.71913484113173</v>
      </c>
      <c r="AS95" s="33"/>
      <c r="AT95" s="31">
        <f>SUM(AT75:AT94)</f>
        <v>59592251.916373633</v>
      </c>
      <c r="AU95" s="32">
        <f t="shared" si="62"/>
        <v>89.203014011444665</v>
      </c>
      <c r="AV95" s="32">
        <f>SUM(AV75:AV94)</f>
        <v>9246562.8902143203</v>
      </c>
      <c r="AW95" s="32">
        <f t="shared" si="89"/>
        <v>87.087948106562948</v>
      </c>
      <c r="AX95" s="31">
        <f t="shared" si="90"/>
        <v>68838814.806587949</v>
      </c>
      <c r="AY95" s="32">
        <f t="shared" si="91"/>
        <v>88.912960677666817</v>
      </c>
      <c r="AZ95" s="15"/>
      <c r="BB95" s="291"/>
    </row>
    <row r="96" spans="1:54" s="6" customFormat="1">
      <c r="A96" s="41">
        <f t="shared" si="92"/>
        <v>81</v>
      </c>
      <c r="B96" s="42" t="s">
        <v>96</v>
      </c>
      <c r="C96" s="15"/>
      <c r="D96" s="31">
        <f>+D73+D95</f>
        <v>3702357.1819380368</v>
      </c>
      <c r="E96" s="32">
        <f t="shared" si="64"/>
        <v>36.484692905170995</v>
      </c>
      <c r="F96" s="31">
        <f>+F73+F95</f>
        <v>53233.238115352695</v>
      </c>
      <c r="G96" s="32">
        <f t="shared" si="65"/>
        <v>3.5789456847756282</v>
      </c>
      <c r="H96" s="31">
        <f>+D96+F96</f>
        <v>3755590.4200533894</v>
      </c>
      <c r="I96" s="32">
        <f t="shared" si="36"/>
        <v>32.278110373382177</v>
      </c>
      <c r="J96" s="33"/>
      <c r="K96" s="31">
        <f>+K73+K95</f>
        <v>20706877.150598895</v>
      </c>
      <c r="L96" s="32">
        <f t="shared" si="67"/>
        <v>109.38772280002374</v>
      </c>
      <c r="M96" s="31">
        <f>+M73+M95</f>
        <v>4612022.3826222196</v>
      </c>
      <c r="N96" s="32">
        <f t="shared" si="68"/>
        <v>149.38208144789206</v>
      </c>
      <c r="O96" s="31">
        <f t="shared" si="69"/>
        <v>25318899.533221114</v>
      </c>
      <c r="P96" s="32">
        <f t="shared" si="70"/>
        <v>114.99600100476498</v>
      </c>
      <c r="Q96" s="33"/>
      <c r="R96" s="31">
        <f>+R73+R95</f>
        <v>13114035.524909507</v>
      </c>
      <c r="S96" s="32">
        <f t="shared" si="71"/>
        <v>208.15929404618265</v>
      </c>
      <c r="T96" s="31">
        <f>+T73+T95</f>
        <v>2237762.3965341495</v>
      </c>
      <c r="U96" s="32">
        <f t="shared" si="72"/>
        <v>196.79556736735111</v>
      </c>
      <c r="V96" s="31">
        <f>+R96+T96</f>
        <v>15351797.921443656</v>
      </c>
      <c r="W96" s="32">
        <f t="shared" si="74"/>
        <v>206.42183003379887</v>
      </c>
      <c r="X96" s="33"/>
      <c r="Y96" s="31">
        <f>+Y73+Y95</f>
        <v>16755790.532788329</v>
      </c>
      <c r="Z96" s="32">
        <f t="shared" si="75"/>
        <v>153.20420350179967</v>
      </c>
      <c r="AA96" s="31">
        <f>+AA73+AA95</f>
        <v>2794475.9103716821</v>
      </c>
      <c r="AB96" s="32">
        <f t="shared" si="76"/>
        <v>151.41286900583452</v>
      </c>
      <c r="AC96" s="31">
        <f>+AC73+AC95</f>
        <v>19550266.443160012</v>
      </c>
      <c r="AD96" s="32">
        <f t="shared" si="78"/>
        <v>152.94556184752602</v>
      </c>
      <c r="AE96" s="33"/>
      <c r="AF96" s="31">
        <f>+AF73+AF95</f>
        <v>10793960.920000009</v>
      </c>
      <c r="AG96" s="32">
        <f t="shared" si="79"/>
        <v>137.03658791118119</v>
      </c>
      <c r="AH96" s="31">
        <f>+AH73+AH95</f>
        <v>1250147.1899999992</v>
      </c>
      <c r="AI96" s="32">
        <f t="shared" si="80"/>
        <v>110.64228604301259</v>
      </c>
      <c r="AJ96" s="31">
        <f>+AJ73+AJ95</f>
        <v>12044108.110000009</v>
      </c>
      <c r="AK96" s="32">
        <f t="shared" si="82"/>
        <v>133.72535818177789</v>
      </c>
      <c r="AL96" s="33"/>
      <c r="AM96" s="31">
        <f>+AM73+AM95</f>
        <v>27996159.777743384</v>
      </c>
      <c r="AN96" s="32">
        <f t="shared" si="83"/>
        <v>221.9433790579065</v>
      </c>
      <c r="AO96" s="31">
        <f>+AO73+AO95</f>
        <v>3278176.2222566134</v>
      </c>
      <c r="AP96" s="32">
        <f t="shared" si="84"/>
        <v>169.84489001899453</v>
      </c>
      <c r="AQ96" s="31">
        <f>+AQ73+AQ95</f>
        <v>31274335.999999996</v>
      </c>
      <c r="AR96" s="32">
        <f t="shared" si="86"/>
        <v>215.02960630354366</v>
      </c>
      <c r="AS96" s="33"/>
      <c r="AT96" s="31">
        <f>+AT73+AT95</f>
        <v>93069181.087978169</v>
      </c>
      <c r="AU96" s="32">
        <f t="shared" si="62"/>
        <v>139.31427656526463</v>
      </c>
      <c r="AV96" s="32">
        <f>+AV73+AV95</f>
        <v>14225817.339900017</v>
      </c>
      <c r="AW96" s="32">
        <f t="shared" si="89"/>
        <v>133.98462293289396</v>
      </c>
      <c r="AX96" s="31">
        <f t="shared" si="90"/>
        <v>107294998.42787819</v>
      </c>
      <c r="AY96" s="32">
        <f t="shared" si="91"/>
        <v>138.58338501224858</v>
      </c>
      <c r="AZ96" s="15"/>
      <c r="BB96" s="291"/>
    </row>
    <row r="97" spans="1:54" s="6" customFormat="1">
      <c r="A97" s="41"/>
      <c r="B97" s="42"/>
      <c r="C97" s="14"/>
      <c r="D97" s="9"/>
      <c r="E97" s="19"/>
      <c r="F97" s="19"/>
      <c r="G97" s="19"/>
      <c r="H97" s="19"/>
      <c r="I97" s="19"/>
      <c r="J97" s="14"/>
      <c r="K97" s="9"/>
      <c r="L97" s="19"/>
      <c r="M97" s="9"/>
      <c r="N97" s="19"/>
      <c r="O97" s="19"/>
      <c r="P97" s="19"/>
      <c r="Q97" s="14"/>
      <c r="R97" s="9"/>
      <c r="S97" s="9"/>
      <c r="T97" s="9"/>
      <c r="U97" s="9"/>
      <c r="V97" s="9"/>
      <c r="W97" s="9"/>
      <c r="X97" s="14"/>
      <c r="Y97" s="9"/>
      <c r="Z97" s="9"/>
      <c r="AA97" s="9"/>
      <c r="AB97" s="9"/>
      <c r="AC97" s="9"/>
      <c r="AD97" s="9"/>
      <c r="AE97" s="14"/>
      <c r="AF97" s="9"/>
      <c r="AG97" s="19"/>
      <c r="AH97" s="9"/>
      <c r="AI97" s="19"/>
      <c r="AJ97" s="9"/>
      <c r="AK97" s="19"/>
      <c r="AL97" s="14"/>
      <c r="AM97" s="9"/>
      <c r="AN97" s="19"/>
      <c r="AO97" s="9"/>
      <c r="AP97" s="19"/>
      <c r="AQ97" s="9"/>
      <c r="AR97" s="19"/>
      <c r="AS97" s="14"/>
      <c r="AT97" s="9"/>
      <c r="AU97" s="19"/>
      <c r="AV97" s="19"/>
      <c r="AW97" s="19"/>
      <c r="AX97" s="9"/>
      <c r="AY97" s="19"/>
      <c r="AZ97" s="14"/>
      <c r="BB97" s="318"/>
    </row>
    <row r="98" spans="1:54" s="6" customFormat="1">
      <c r="A98" s="41">
        <v>82</v>
      </c>
      <c r="B98" s="43" t="s">
        <v>97</v>
      </c>
      <c r="C98" s="14"/>
      <c r="D98" s="9">
        <f>+[40]Aetna!K98</f>
        <v>0</v>
      </c>
      <c r="E98" s="19">
        <f>+D98/$D$111</f>
        <v>0</v>
      </c>
      <c r="F98" s="9">
        <f>+[40]Aetna!L98</f>
        <v>0</v>
      </c>
      <c r="G98" s="19">
        <f>+F98/$F$111</f>
        <v>0</v>
      </c>
      <c r="H98" s="9">
        <f>+D98+F98</f>
        <v>0</v>
      </c>
      <c r="I98" s="19">
        <f>+H98/$H$111</f>
        <v>0</v>
      </c>
      <c r="J98" s="14"/>
      <c r="K98" s="9">
        <f>+[40]Anthem!K98</f>
        <v>0</v>
      </c>
      <c r="L98" s="19">
        <f>+K98/$K$111</f>
        <v>0</v>
      </c>
      <c r="M98" s="9">
        <f>+[40]Anthem!L98</f>
        <v>0</v>
      </c>
      <c r="N98" s="19">
        <f>+M98/$M$111</f>
        <v>0</v>
      </c>
      <c r="O98" s="9">
        <f>+K98+M98</f>
        <v>0</v>
      </c>
      <c r="P98" s="19">
        <f>+O98/$O$111</f>
        <v>0</v>
      </c>
      <c r="Q98" s="14"/>
      <c r="R98" s="9">
        <f>+[40]Magellan!K98</f>
        <v>0</v>
      </c>
      <c r="S98" s="19">
        <f>+R98/$R$111</f>
        <v>0</v>
      </c>
      <c r="T98" s="9">
        <f>+[40]Magellan!L98</f>
        <v>0</v>
      </c>
      <c r="U98" s="19">
        <f>+T98/$T$111</f>
        <v>0</v>
      </c>
      <c r="V98" s="9">
        <f>+R98+T98</f>
        <v>0</v>
      </c>
      <c r="W98" s="19">
        <f>+V98/$V$111</f>
        <v>0</v>
      </c>
      <c r="X98" s="14"/>
      <c r="Y98" s="9">
        <f>+[40]Optima!K98</f>
        <v>0</v>
      </c>
      <c r="Z98" s="19">
        <f>+Y98/$Y$111</f>
        <v>0</v>
      </c>
      <c r="AA98" s="9">
        <f>+[40]Optima!L98</f>
        <v>0</v>
      </c>
      <c r="AB98" s="19">
        <f>+AA98/$AA$111</f>
        <v>0</v>
      </c>
      <c r="AC98" s="9">
        <f>+Y98+AA98</f>
        <v>0</v>
      </c>
      <c r="AD98" s="19">
        <f>+AC98/$AC$111</f>
        <v>0</v>
      </c>
      <c r="AE98" s="14"/>
      <c r="AF98" s="9">
        <f>+[40]United!K98</f>
        <v>0</v>
      </c>
      <c r="AG98" s="19">
        <f>+AF98/$AF$111</f>
        <v>0</v>
      </c>
      <c r="AH98" s="9">
        <f>+[40]United!L98</f>
        <v>0</v>
      </c>
      <c r="AI98" s="19">
        <f>+AH98/$AH$111</f>
        <v>0</v>
      </c>
      <c r="AJ98" s="9">
        <f>+AF98+AH98</f>
        <v>0</v>
      </c>
      <c r="AK98" s="19">
        <f>+AJ98/$AJ$111</f>
        <v>0</v>
      </c>
      <c r="AL98" s="14"/>
      <c r="AM98" s="9">
        <f>+[40]VaPremier!K98</f>
        <v>0</v>
      </c>
      <c r="AN98" s="19">
        <f>+AM98/$AM$111</f>
        <v>0</v>
      </c>
      <c r="AO98" s="9">
        <f>+[40]VaPremier!L98</f>
        <v>0</v>
      </c>
      <c r="AP98" s="19">
        <f>+AO98/$AO$111</f>
        <v>0</v>
      </c>
      <c r="AQ98" s="9">
        <f>+AM98+AO98</f>
        <v>0</v>
      </c>
      <c r="AR98" s="19">
        <f>+AQ98/$AQ$111</f>
        <v>0</v>
      </c>
      <c r="AS98" s="14"/>
      <c r="AT98" s="9">
        <f>+D98+K98+R98+Y98+AF98+AM98</f>
        <v>0</v>
      </c>
      <c r="AU98" s="19">
        <f t="shared" si="62"/>
        <v>0</v>
      </c>
      <c r="AV98" s="19">
        <f>+F98+M98+T98+AA98+AH98+AO98</f>
        <v>0</v>
      </c>
      <c r="AW98" s="19">
        <f>+AV98/$AV$111</f>
        <v>0</v>
      </c>
      <c r="AX98" s="9">
        <f>+AT98+AV98</f>
        <v>0</v>
      </c>
      <c r="AY98" s="19">
        <f>+AX98/$AX$111</f>
        <v>0</v>
      </c>
      <c r="AZ98" s="14"/>
    </row>
    <row r="99" spans="1:54" s="6" customFormat="1">
      <c r="A99" s="41">
        <f>+A98+1</f>
        <v>83</v>
      </c>
      <c r="B99" s="44" t="s">
        <v>98</v>
      </c>
      <c r="C99" s="14"/>
      <c r="D99" s="9">
        <f>+[40]Aetna!K99</f>
        <v>0</v>
      </c>
      <c r="E99" s="19">
        <f>+D99/$D$111</f>
        <v>0</v>
      </c>
      <c r="F99" s="9">
        <f>+[40]Aetna!L99</f>
        <v>0</v>
      </c>
      <c r="G99" s="19">
        <f>+F99/$F$111</f>
        <v>0</v>
      </c>
      <c r="H99" s="9">
        <f>+D99+F99</f>
        <v>0</v>
      </c>
      <c r="I99" s="19">
        <f>+H99/$H$111</f>
        <v>0</v>
      </c>
      <c r="J99" s="14"/>
      <c r="K99" s="9">
        <f>+[40]Anthem!K99</f>
        <v>0</v>
      </c>
      <c r="L99" s="19">
        <f>+K99/$K$111</f>
        <v>0</v>
      </c>
      <c r="M99" s="9">
        <f>+[40]Anthem!L99</f>
        <v>0</v>
      </c>
      <c r="N99" s="19">
        <f>+M99/$M$111</f>
        <v>0</v>
      </c>
      <c r="O99" s="9">
        <f>+K99+M99</f>
        <v>0</v>
      </c>
      <c r="P99" s="19">
        <f>+O99/$O$111</f>
        <v>0</v>
      </c>
      <c r="Q99" s="14"/>
      <c r="R99" s="9">
        <f>+[40]Magellan!K99</f>
        <v>0</v>
      </c>
      <c r="S99" s="19">
        <f>+R99/$R$111</f>
        <v>0</v>
      </c>
      <c r="T99" s="9">
        <f>+[40]Magellan!L99</f>
        <v>0</v>
      </c>
      <c r="U99" s="19">
        <f>+T99/$T$111</f>
        <v>0</v>
      </c>
      <c r="V99" s="9">
        <f>+R99+T99</f>
        <v>0</v>
      </c>
      <c r="W99" s="19">
        <f>+V99/$V$111</f>
        <v>0</v>
      </c>
      <c r="X99" s="14"/>
      <c r="Y99" s="9">
        <f>+[40]Optima!K99</f>
        <v>0</v>
      </c>
      <c r="Z99" s="19">
        <f>+Y99/$Y$111</f>
        <v>0</v>
      </c>
      <c r="AA99" s="9">
        <f>+[40]Optima!L99</f>
        <v>0</v>
      </c>
      <c r="AB99" s="19">
        <f>+AA99/$AA$111</f>
        <v>0</v>
      </c>
      <c r="AC99" s="9">
        <f>+Y99+AA99</f>
        <v>0</v>
      </c>
      <c r="AD99" s="19">
        <f>+AC99/$AC$111</f>
        <v>0</v>
      </c>
      <c r="AE99" s="14"/>
      <c r="AF99" s="9">
        <f>+[40]United!K99</f>
        <v>0</v>
      </c>
      <c r="AG99" s="19">
        <f>+AF99/$AF$111</f>
        <v>0</v>
      </c>
      <c r="AH99" s="9">
        <f>+[40]United!L99</f>
        <v>0</v>
      </c>
      <c r="AI99" s="19">
        <f>+AH99/$AH$111</f>
        <v>0</v>
      </c>
      <c r="AJ99" s="9">
        <f>+AF99+AH99</f>
        <v>0</v>
      </c>
      <c r="AK99" s="19">
        <f>+AJ99/$AJ$111</f>
        <v>0</v>
      </c>
      <c r="AL99" s="14"/>
      <c r="AM99" s="9">
        <f>+[40]VaPremier!K99</f>
        <v>0</v>
      </c>
      <c r="AN99" s="19">
        <f>+AM99/$AM$111</f>
        <v>0</v>
      </c>
      <c r="AO99" s="9">
        <f>+[40]VaPremier!L99</f>
        <v>0</v>
      </c>
      <c r="AP99" s="19">
        <f>+AO99/$AO$111</f>
        <v>0</v>
      </c>
      <c r="AQ99" s="9">
        <f>+AM99+AO99</f>
        <v>0</v>
      </c>
      <c r="AR99" s="19">
        <f>+AQ99/$AQ$111</f>
        <v>0</v>
      </c>
      <c r="AS99" s="14"/>
      <c r="AT99" s="9">
        <f>+D99+K99+R99+Y99+AF99+AM99</f>
        <v>0</v>
      </c>
      <c r="AU99" s="19">
        <f t="shared" si="62"/>
        <v>0</v>
      </c>
      <c r="AV99" s="19">
        <f>+F99+M99+T99+AA99+AH99+AO99</f>
        <v>0</v>
      </c>
      <c r="AW99" s="19">
        <f>+AV99/$AV$111</f>
        <v>0</v>
      </c>
      <c r="AX99" s="9">
        <f>+AT99+AV99</f>
        <v>0</v>
      </c>
      <c r="AY99" s="19">
        <f>+AX99/$AX$111</f>
        <v>0</v>
      </c>
      <c r="AZ99" s="14"/>
    </row>
    <row r="100" spans="1:54" s="6" customFormat="1">
      <c r="A100" s="41">
        <f>+A99+1</f>
        <v>84</v>
      </c>
      <c r="B100" s="41" t="s">
        <v>99</v>
      </c>
      <c r="C100" s="14"/>
      <c r="D100" s="9">
        <f>+[40]Aetna!K100</f>
        <v>0</v>
      </c>
      <c r="E100" s="19">
        <f>+D100/$D$111</f>
        <v>0</v>
      </c>
      <c r="F100" s="9">
        <f>+[40]Aetna!L100</f>
        <v>0</v>
      </c>
      <c r="G100" s="19">
        <f>+F100/$F$111</f>
        <v>0</v>
      </c>
      <c r="H100" s="9">
        <f>+D100+F100</f>
        <v>0</v>
      </c>
      <c r="I100" s="19">
        <f>+H100/$H$111</f>
        <v>0</v>
      </c>
      <c r="J100" s="14"/>
      <c r="K100" s="9">
        <f>+[40]Anthem!K100</f>
        <v>0</v>
      </c>
      <c r="L100" s="19">
        <f>+K100/$K$111</f>
        <v>0</v>
      </c>
      <c r="M100" s="9">
        <f>+[40]Anthem!L100</f>
        <v>0</v>
      </c>
      <c r="N100" s="19">
        <f>+M100/$M$111</f>
        <v>0</v>
      </c>
      <c r="O100" s="9">
        <f>+K100+M100</f>
        <v>0</v>
      </c>
      <c r="P100" s="19">
        <f>+O100/$O$111</f>
        <v>0</v>
      </c>
      <c r="Q100" s="14"/>
      <c r="R100" s="9">
        <f>+[40]Magellan!K100</f>
        <v>0</v>
      </c>
      <c r="S100" s="19">
        <f>+R100/$R$111</f>
        <v>0</v>
      </c>
      <c r="T100" s="9">
        <f>+[40]Magellan!L100</f>
        <v>0</v>
      </c>
      <c r="U100" s="19">
        <f>+T100/$T$111</f>
        <v>0</v>
      </c>
      <c r="V100" s="9">
        <f>+R100+T100</f>
        <v>0</v>
      </c>
      <c r="W100" s="19">
        <f>+V100/$V$111</f>
        <v>0</v>
      </c>
      <c r="X100" s="14"/>
      <c r="Y100" s="9">
        <f>+[40]Optima!K100</f>
        <v>0</v>
      </c>
      <c r="Z100" s="19">
        <f>+Y100/$Y$111</f>
        <v>0</v>
      </c>
      <c r="AA100" s="9">
        <f>+[40]Optima!L100</f>
        <v>0</v>
      </c>
      <c r="AB100" s="19">
        <f>+AA100/$AA$111</f>
        <v>0</v>
      </c>
      <c r="AC100" s="9">
        <f>+Y100+AA100</f>
        <v>0</v>
      </c>
      <c r="AD100" s="19">
        <f>+AC100/$AC$111</f>
        <v>0</v>
      </c>
      <c r="AE100" s="14"/>
      <c r="AF100" s="9">
        <f>+[40]United!K100</f>
        <v>0</v>
      </c>
      <c r="AG100" s="19">
        <f>+AF100/$AF$111</f>
        <v>0</v>
      </c>
      <c r="AH100" s="9">
        <f>+[40]United!L100</f>
        <v>0</v>
      </c>
      <c r="AI100" s="19">
        <f>+AH100/$AH$111</f>
        <v>0</v>
      </c>
      <c r="AJ100" s="9">
        <f>+AF100+AH100</f>
        <v>0</v>
      </c>
      <c r="AK100" s="19">
        <f>+AJ100/$AJ$111</f>
        <v>0</v>
      </c>
      <c r="AL100" s="14"/>
      <c r="AM100" s="9">
        <f>+[40]VaPremier!K100</f>
        <v>0</v>
      </c>
      <c r="AN100" s="19">
        <f>+AM100/$AM$111</f>
        <v>0</v>
      </c>
      <c r="AO100" s="9">
        <f>+[40]VaPremier!L100</f>
        <v>0</v>
      </c>
      <c r="AP100" s="19">
        <f>+AO100/$AO$111</f>
        <v>0</v>
      </c>
      <c r="AQ100" s="9">
        <f>+AM100+AO100</f>
        <v>0</v>
      </c>
      <c r="AR100" s="19">
        <f>+AQ100/$AQ$111</f>
        <v>0</v>
      </c>
      <c r="AS100" s="14"/>
      <c r="AT100" s="9">
        <f>+D100+K100+R100+Y100+AF100+AM100</f>
        <v>0</v>
      </c>
      <c r="AU100" s="19">
        <f t="shared" si="62"/>
        <v>0</v>
      </c>
      <c r="AV100" s="19">
        <f>+F100+M100+T100+AA100+AH100+AO100</f>
        <v>0</v>
      </c>
      <c r="AW100" s="19">
        <f>+AV100/$AV$111</f>
        <v>0</v>
      </c>
      <c r="AX100" s="9">
        <f>+AT100+AV100</f>
        <v>0</v>
      </c>
      <c r="AY100" s="19">
        <f>+AX100/$AX$111</f>
        <v>0</v>
      </c>
      <c r="AZ100" s="14"/>
    </row>
    <row r="101" spans="1:54" ht="13.9" thickBot="1">
      <c r="A101" s="41">
        <f>+A100+1</f>
        <v>85</v>
      </c>
      <c r="B101" s="29" t="s">
        <v>100</v>
      </c>
      <c r="C101" s="15"/>
      <c r="D101" s="31">
        <f>+D63+D96+D98+D99+D100</f>
        <v>166260557.69193801</v>
      </c>
      <c r="E101" s="32">
        <f>+D101/$D$111</f>
        <v>1638.4063156374154</v>
      </c>
      <c r="F101" s="31">
        <f>+F63+F96+F98+F99+F100</f>
        <v>21410267.418115377</v>
      </c>
      <c r="G101" s="32">
        <f>+F101/$F$111</f>
        <v>1439.4424780230856</v>
      </c>
      <c r="H101" s="31">
        <f>+D101+F101</f>
        <v>187670825.11005339</v>
      </c>
      <c r="I101" s="32">
        <f>+H101/$H$111</f>
        <v>1612.9713118929221</v>
      </c>
      <c r="J101" s="33"/>
      <c r="K101" s="31">
        <f>+K63+K96+K98+K99+K100</f>
        <v>326202443.09659874</v>
      </c>
      <c r="L101" s="32">
        <f>+K101/$K$111</f>
        <v>1723.2218147925428</v>
      </c>
      <c r="M101" s="31">
        <f>+M63+M96+M98+M99+M100</f>
        <v>55772892.927622214</v>
      </c>
      <c r="N101" s="32">
        <f>+M101/$M$111</f>
        <v>1806.4679966192334</v>
      </c>
      <c r="O101" s="9">
        <f>+K101+M101</f>
        <v>381975336.02422094</v>
      </c>
      <c r="P101" s="32">
        <f>+O101/$O$111</f>
        <v>1734.8951548072459</v>
      </c>
      <c r="Q101" s="33"/>
      <c r="R101" s="31">
        <f>+R63+R96+R98+R99+R100</f>
        <v>124448270.38647772</v>
      </c>
      <c r="S101" s="32">
        <f>+R101/$R$111</f>
        <v>1975.369371213932</v>
      </c>
      <c r="T101" s="31">
        <f>+T63+T96+T98+T99+T100</f>
        <v>25990226.127541102</v>
      </c>
      <c r="U101" s="32">
        <f>+T101/$T$111</f>
        <v>2285.6587923261895</v>
      </c>
      <c r="V101" s="31">
        <f>+R101+T101</f>
        <v>150438496.51401883</v>
      </c>
      <c r="W101" s="32">
        <f>+V101/$V$111</f>
        <v>2022.8112639875601</v>
      </c>
      <c r="X101" s="33"/>
      <c r="Y101" s="31">
        <f>+Y63+Y96+Y98+Y99+Y100</f>
        <v>217875683.19443664</v>
      </c>
      <c r="Z101" s="32">
        <f>+Y101/$Y$111</f>
        <v>1992.1155281152487</v>
      </c>
      <c r="AA101" s="31">
        <f>+AA63+AA96+AA98+AA99+AA100</f>
        <v>34061949.49037534</v>
      </c>
      <c r="AB101" s="32">
        <f>+AA101/$AA$111</f>
        <v>1845.5759368430504</v>
      </c>
      <c r="AC101" s="9">
        <f>+Y101+AA101</f>
        <v>251937632.68481198</v>
      </c>
      <c r="AD101" s="32">
        <f>+AC101/$AC$111</f>
        <v>1970.9574237028123</v>
      </c>
      <c r="AE101" s="33"/>
      <c r="AF101" s="31">
        <f>+AF63+AF96+AF98+AF99+AF100</f>
        <v>128216945.32000029</v>
      </c>
      <c r="AG101" s="32">
        <f>+AF101/$AF$111</f>
        <v>1627.8002884456725</v>
      </c>
      <c r="AH101" s="31">
        <f>+AH63+AH96+AH98+AH99+AH100</f>
        <v>21421019.110000025</v>
      </c>
      <c r="AI101" s="32">
        <f>+AH101/$AH$111</f>
        <v>1895.8331808124635</v>
      </c>
      <c r="AJ101" s="31">
        <f>+AJ63+AJ96+AJ98+AJ99+AJ100</f>
        <v>149637964.43000033</v>
      </c>
      <c r="AK101" s="32">
        <f>+AJ101/$AJ$111</f>
        <v>1661.425670397268</v>
      </c>
      <c r="AL101" s="33"/>
      <c r="AM101" s="31">
        <f>+AM63+AM96+AM98+AM99+AM100</f>
        <v>240901695.54011482</v>
      </c>
      <c r="AN101" s="32">
        <f>+AM101/$AM$111</f>
        <v>1909.7810825989552</v>
      </c>
      <c r="AO101" s="31">
        <f>+AO63+AO96+AO98+AO99+AO100</f>
        <v>29542782.757702671</v>
      </c>
      <c r="AP101" s="32">
        <f>+AO101/$AO$111</f>
        <v>1530.6348250195674</v>
      </c>
      <c r="AQ101" s="31">
        <f>+AQ63+AQ96+AQ98+AQ99+AQ100</f>
        <v>270444478.29781741</v>
      </c>
      <c r="AR101" s="32">
        <f>+AQ101/$AQ$111</f>
        <v>1859.4661672544203</v>
      </c>
      <c r="AS101" s="33"/>
      <c r="AT101" s="35">
        <f>+AT63+AT96+AT98+AT99+AT100</f>
        <v>1203905595.2295661</v>
      </c>
      <c r="AU101" s="51">
        <f t="shared" si="62"/>
        <v>1802.1136007819243</v>
      </c>
      <c r="AV101" s="35">
        <f>+AV63+AV96+AV98+AV99+AV100</f>
        <v>188199137.83135682</v>
      </c>
      <c r="AW101" s="51">
        <f>+AV101/$AV$111</f>
        <v>1772.5372058521953</v>
      </c>
      <c r="AX101" s="35">
        <f>+AX63+AX96+AX98+AX99+AX100</f>
        <v>1392104733.0609229</v>
      </c>
      <c r="AY101" s="32">
        <f>+AX101/$AX$111</f>
        <v>1798.0575891320282</v>
      </c>
      <c r="AZ101" s="15"/>
      <c r="BB101" s="291"/>
    </row>
    <row r="102" spans="1:54" ht="13.9" thickBot="1">
      <c r="A102" s="41">
        <f>+A101+1</f>
        <v>86</v>
      </c>
      <c r="B102" s="29" t="s">
        <v>101</v>
      </c>
      <c r="C102" s="14"/>
      <c r="D102" s="40">
        <f>+D16-D101</f>
        <v>34810101.588062048</v>
      </c>
      <c r="E102" s="36">
        <f>+D102/$D$111</f>
        <v>343.03439782474896</v>
      </c>
      <c r="F102" s="40">
        <f>+F16-F101</f>
        <v>-3938617.2981153801</v>
      </c>
      <c r="G102" s="36">
        <f>+F102/$F$111</f>
        <v>-264.79879643104613</v>
      </c>
      <c r="H102" s="46">
        <f>+D102+F102</f>
        <v>30871484.289946668</v>
      </c>
      <c r="I102" s="36">
        <f>+H102/$H$111</f>
        <v>265.33063136497896</v>
      </c>
      <c r="J102" s="33"/>
      <c r="K102" s="40">
        <f>+K16-K101</f>
        <v>49262648.543401122</v>
      </c>
      <c r="L102" s="36">
        <f>+K102/$K$111</f>
        <v>260.23861077983457</v>
      </c>
      <c r="M102" s="40">
        <f>+M16-M101</f>
        <v>-956533.12762220949</v>
      </c>
      <c r="N102" s="36">
        <f>+M102/$M$111</f>
        <v>-30.981833504638516</v>
      </c>
      <c r="O102" s="40">
        <f>+K102+M102</f>
        <v>48306115.415778913</v>
      </c>
      <c r="P102" s="36">
        <f>+O102/$O$111</f>
        <v>219.40171963637025</v>
      </c>
      <c r="Q102" s="33"/>
      <c r="R102" s="46">
        <f>+R16-R101</f>
        <v>9821567.8726288527</v>
      </c>
      <c r="S102" s="36">
        <f>+R102/$R$111</f>
        <v>155.89790274014052</v>
      </c>
      <c r="T102" s="46">
        <f>+T16-T101</f>
        <v>328080.43335239589</v>
      </c>
      <c r="U102" s="36">
        <f>+T102/$T$111</f>
        <v>28.852381791609876</v>
      </c>
      <c r="V102" s="46">
        <f>+R102+T102</f>
        <v>10149648.305981249</v>
      </c>
      <c r="W102" s="36">
        <f>+V102/$V$111</f>
        <v>136.47319931130747</v>
      </c>
      <c r="X102" s="33"/>
      <c r="Y102" s="46">
        <f>+Y16-Y101</f>
        <v>2532235.069399029</v>
      </c>
      <c r="Z102" s="36">
        <f>+Y102/$Y$111</f>
        <v>23.153133606406101</v>
      </c>
      <c r="AA102" s="46">
        <f>+AA16-AA101</f>
        <v>197531.54578902572</v>
      </c>
      <c r="AB102" s="36">
        <f>+AA102/$AA$111</f>
        <v>10.702836247779894</v>
      </c>
      <c r="AC102" s="40">
        <f>+AC16-AC101</f>
        <v>2729766.6151880622</v>
      </c>
      <c r="AD102" s="36">
        <f>+AC102/$AC$111</f>
        <v>21.355498651969977</v>
      </c>
      <c r="AE102" s="33"/>
      <c r="AF102" s="40">
        <f>+AF16-AF101</f>
        <v>12090014.199999601</v>
      </c>
      <c r="AG102" s="36">
        <f>+AF102/$AF$111</f>
        <v>153.49085530742062</v>
      </c>
      <c r="AH102" s="40">
        <f>+AH16-AH101</f>
        <v>-5192087.5000000112</v>
      </c>
      <c r="AI102" s="36">
        <f>+AH102/$AH$111</f>
        <v>-459.5174351712551</v>
      </c>
      <c r="AJ102" s="40">
        <f>+AJ16-AJ101</f>
        <v>6897926.6999996006</v>
      </c>
      <c r="AK102" s="36">
        <f>+AJ102/$AJ$111</f>
        <v>76.587465858366087</v>
      </c>
      <c r="AL102" s="33"/>
      <c r="AM102" s="40">
        <f>+AM16-AM101</f>
        <v>-8804466.6900245249</v>
      </c>
      <c r="AN102" s="36">
        <f>+AM102/$AM$111</f>
        <v>-69.798611791761004</v>
      </c>
      <c r="AO102" s="40">
        <f>+AO16-AO101</f>
        <v>7571800.1322073489</v>
      </c>
      <c r="AP102" s="45">
        <f>+AO102/$AO$111</f>
        <v>392.30092390069677</v>
      </c>
      <c r="AQ102" s="40">
        <f>+AQ16-AQ101</f>
        <v>-1232666.5578171015</v>
      </c>
      <c r="AR102" s="45">
        <f>+AQ102/$AQ$111</f>
        <v>-8.4753135807889155</v>
      </c>
      <c r="AS102" s="37"/>
      <c r="AT102" s="38">
        <f>+AT16-AT101</f>
        <v>99712100.583466291</v>
      </c>
      <c r="AU102" s="36">
        <f t="shared" si="62"/>
        <v>149.25799276623121</v>
      </c>
      <c r="AV102" s="38">
        <f>+AV16-AV101</f>
        <v>-1989825.8143889308</v>
      </c>
      <c r="AW102" s="45">
        <f>+AV102/$AV$111</f>
        <v>-18.741001312822519</v>
      </c>
      <c r="AX102" s="38">
        <f>+AX16-AX101</f>
        <v>97722274.769077539</v>
      </c>
      <c r="AY102" s="39">
        <f>+AX102/$AX$111</f>
        <v>126.21915119090079</v>
      </c>
      <c r="AZ102" s="14"/>
      <c r="BB102" s="291"/>
    </row>
    <row r="103" spans="1:54" s="6" customFormat="1">
      <c r="A103" s="41"/>
      <c r="B103" s="41"/>
      <c r="C103" s="14"/>
      <c r="D103" s="9"/>
      <c r="E103" s="9"/>
      <c r="F103" s="9"/>
      <c r="G103" s="9"/>
      <c r="H103" s="9"/>
      <c r="I103" s="9"/>
      <c r="J103" s="14"/>
      <c r="K103" s="9"/>
      <c r="L103" s="9"/>
      <c r="M103" s="9"/>
      <c r="N103" s="9"/>
      <c r="O103" s="9"/>
      <c r="P103" s="9"/>
      <c r="Q103" s="14"/>
      <c r="R103" s="9"/>
      <c r="S103" s="9"/>
      <c r="T103" s="9"/>
      <c r="U103" s="9"/>
      <c r="V103" s="9"/>
      <c r="W103" s="9"/>
      <c r="X103" s="14"/>
      <c r="Y103" s="9"/>
      <c r="Z103" s="9"/>
      <c r="AA103" s="9"/>
      <c r="AB103" s="9"/>
      <c r="AC103" s="9"/>
      <c r="AD103" s="9"/>
      <c r="AE103" s="14"/>
      <c r="AF103" s="9"/>
      <c r="AG103" s="9"/>
      <c r="AH103" s="9"/>
      <c r="AI103" s="9"/>
      <c r="AJ103" s="9"/>
      <c r="AK103" s="9"/>
      <c r="AL103" s="14"/>
      <c r="AM103" s="9"/>
      <c r="AN103" s="19"/>
      <c r="AO103" s="19"/>
      <c r="AP103" s="19"/>
      <c r="AQ103" s="19"/>
      <c r="AR103" s="19"/>
      <c r="AS103" s="14"/>
      <c r="AT103" s="30"/>
      <c r="AU103" s="52"/>
      <c r="AV103" s="19"/>
      <c r="AW103" s="52"/>
      <c r="AX103" s="30"/>
      <c r="AY103" s="19"/>
      <c r="AZ103" s="14"/>
      <c r="BB103" s="319"/>
    </row>
    <row r="104" spans="1:54" s="6" customFormat="1">
      <c r="A104" s="41"/>
      <c r="B104" s="41"/>
      <c r="C104" s="16"/>
      <c r="D104" s="8"/>
      <c r="E104" s="8"/>
      <c r="F104" s="8"/>
      <c r="G104" s="8"/>
      <c r="H104" s="8"/>
      <c r="I104" s="8"/>
      <c r="J104" s="16"/>
      <c r="K104" s="8"/>
      <c r="L104" s="8"/>
      <c r="M104" s="8"/>
      <c r="N104" s="8"/>
      <c r="O104" s="8"/>
      <c r="P104" s="8"/>
      <c r="Q104" s="16"/>
      <c r="R104" s="8"/>
      <c r="S104" s="8"/>
      <c r="T104" s="8"/>
      <c r="U104" s="8"/>
      <c r="V104" s="8"/>
      <c r="W104" s="8"/>
      <c r="X104" s="16"/>
      <c r="Y104" s="8"/>
      <c r="Z104" s="8"/>
      <c r="AA104" s="8"/>
      <c r="AB104" s="8"/>
      <c r="AC104" s="8"/>
      <c r="AD104" s="8"/>
      <c r="AE104" s="16"/>
      <c r="AF104" s="8"/>
      <c r="AG104" s="8"/>
      <c r="AH104" s="8"/>
      <c r="AI104" s="8"/>
      <c r="AJ104" s="8"/>
      <c r="AK104" s="8"/>
      <c r="AL104" s="16"/>
      <c r="AM104" s="8"/>
      <c r="AN104" s="8"/>
      <c r="AO104" s="8"/>
      <c r="AP104" s="8"/>
      <c r="AQ104" s="8"/>
      <c r="AR104" s="8"/>
      <c r="AS104" s="16"/>
      <c r="AT104" s="8"/>
      <c r="AU104" s="27"/>
      <c r="AV104" s="27"/>
      <c r="AW104" s="27"/>
      <c r="AX104" s="8"/>
      <c r="AY104" s="27"/>
      <c r="AZ104" s="16"/>
    </row>
    <row r="105" spans="1:54" s="6" customFormat="1">
      <c r="A105" s="29">
        <v>87</v>
      </c>
      <c r="B105" s="43" t="s">
        <v>102</v>
      </c>
      <c r="C105" s="14"/>
      <c r="D105" s="9">
        <f>+[40]Aetna!K105</f>
        <v>1852638</v>
      </c>
      <c r="E105" s="19"/>
      <c r="F105" s="9">
        <f>+[40]Aetna!L105</f>
        <v>0</v>
      </c>
      <c r="G105" s="19"/>
      <c r="H105" s="9">
        <f>+D105+F105</f>
        <v>1852638</v>
      </c>
      <c r="I105" s="19"/>
      <c r="J105" s="14"/>
      <c r="K105" s="9">
        <f>+[40]Anthem!K105</f>
        <v>4156257.4316742243</v>
      </c>
      <c r="L105" s="9"/>
      <c r="M105" s="9">
        <f>+[40]Anthem!L105</f>
        <v>617346.97</v>
      </c>
      <c r="N105" s="9"/>
      <c r="O105" s="9">
        <f>+K105+M105</f>
        <v>4773604.4016742241</v>
      </c>
      <c r="P105" s="9"/>
      <c r="Q105" s="14"/>
      <c r="R105" s="9">
        <f>+[40]Magellan!K105</f>
        <v>6464497.8800000027</v>
      </c>
      <c r="S105" s="9"/>
      <c r="T105" s="9">
        <f>+[40]Magellan!L105</f>
        <v>3374896.9400000004</v>
      </c>
      <c r="U105" s="9"/>
      <c r="V105" s="9">
        <f>+R105+T105</f>
        <v>9839394.820000004</v>
      </c>
      <c r="W105" s="9"/>
      <c r="X105" s="14"/>
      <c r="Y105" s="9">
        <f>+[40]Optima!K105</f>
        <v>2950794.0300000003</v>
      </c>
      <c r="Z105" s="9"/>
      <c r="AA105" s="9">
        <f>+[40]Optima!L105</f>
        <v>0</v>
      </c>
      <c r="AB105" s="9"/>
      <c r="AC105" s="9">
        <f>+Y105+AA105</f>
        <v>2950794.0300000003</v>
      </c>
      <c r="AD105" s="9"/>
      <c r="AE105" s="14"/>
      <c r="AF105" s="9">
        <f>+[40]United!K105</f>
        <v>998489.25999999978</v>
      </c>
      <c r="AG105" s="9"/>
      <c r="AH105" s="9">
        <f>+[40]United!L105</f>
        <v>0</v>
      </c>
      <c r="AI105" s="9"/>
      <c r="AJ105" s="9">
        <f>+AF105+AH105</f>
        <v>998489.25999999978</v>
      </c>
      <c r="AK105" s="9"/>
      <c r="AL105" s="14"/>
      <c r="AM105" s="9">
        <f>+[40]VaPremier!K105</f>
        <v>0</v>
      </c>
      <c r="AN105" s="9"/>
      <c r="AO105" s="9">
        <f>+[40]VaPremier!L105</f>
        <v>0</v>
      </c>
      <c r="AP105" s="9"/>
      <c r="AQ105" s="9">
        <f>+AM105+AO105</f>
        <v>0</v>
      </c>
      <c r="AR105" s="9"/>
      <c r="AS105" s="14"/>
      <c r="AT105" s="9">
        <f>+D105+K105+R105+Y105+AF105+AM105</f>
        <v>16422676.601674227</v>
      </c>
      <c r="AU105" s="19"/>
      <c r="AV105" s="19">
        <f>+F105+M105+T105+AA105+AH105+AO105</f>
        <v>3992243.91</v>
      </c>
      <c r="AW105" s="19"/>
      <c r="AX105" s="9">
        <f>+AT105+AV105</f>
        <v>20414920.511674225</v>
      </c>
      <c r="AY105" s="19"/>
      <c r="AZ105" s="14"/>
    </row>
    <row r="106" spans="1:54" s="6" customFormat="1">
      <c r="A106" s="29">
        <f>+A105+1</f>
        <v>88</v>
      </c>
      <c r="B106" s="43" t="s">
        <v>103</v>
      </c>
      <c r="C106" s="14"/>
      <c r="D106" s="9">
        <f>+[40]Aetna!K106</f>
        <v>12325373.35</v>
      </c>
      <c r="E106" s="19"/>
      <c r="F106" s="9">
        <f>+[40]Aetna!L106</f>
        <v>0</v>
      </c>
      <c r="G106" s="19"/>
      <c r="H106" s="9">
        <f>+D106+F106</f>
        <v>12325373.35</v>
      </c>
      <c r="I106" s="19"/>
      <c r="J106" s="14"/>
      <c r="K106" s="9">
        <f>+[40]Anthem!K106</f>
        <v>0</v>
      </c>
      <c r="L106" s="9"/>
      <c r="M106" s="9">
        <f>+[40]Anthem!L106</f>
        <v>0</v>
      </c>
      <c r="N106" s="9"/>
      <c r="O106" s="9">
        <f>+K106+M106</f>
        <v>0</v>
      </c>
      <c r="P106" s="9"/>
      <c r="Q106" s="14"/>
      <c r="R106" s="9">
        <f>+[40]Magellan!K106</f>
        <v>0</v>
      </c>
      <c r="S106" s="9"/>
      <c r="T106" s="9">
        <f>+[40]Magellan!L106</f>
        <v>0</v>
      </c>
      <c r="U106" s="9"/>
      <c r="V106" s="9">
        <f>+R106+T106</f>
        <v>0</v>
      </c>
      <c r="W106" s="9"/>
      <c r="X106" s="14"/>
      <c r="Y106" s="9">
        <f>+[40]Optima!K106</f>
        <v>24064800.969999999</v>
      </c>
      <c r="Z106" s="9"/>
      <c r="AA106" s="9">
        <f>+[40]Optima!L106</f>
        <v>0</v>
      </c>
      <c r="AB106" s="9"/>
      <c r="AC106" s="9">
        <f>+Y106+AA106</f>
        <v>24064800.969999999</v>
      </c>
      <c r="AD106" s="9"/>
      <c r="AE106" s="14"/>
      <c r="AF106" s="9">
        <f>+[40]United!K106</f>
        <v>0</v>
      </c>
      <c r="AG106" s="9"/>
      <c r="AH106" s="9">
        <f>+[40]United!L106</f>
        <v>0</v>
      </c>
      <c r="AI106" s="9"/>
      <c r="AJ106" s="9">
        <f>+AF106+AH106</f>
        <v>0</v>
      </c>
      <c r="AK106" s="9"/>
      <c r="AL106" s="14"/>
      <c r="AM106" s="9">
        <f>+[40]VaPremier!K106</f>
        <v>0</v>
      </c>
      <c r="AN106" s="9"/>
      <c r="AO106" s="9">
        <f>+[40]VaPremier!L106</f>
        <v>0</v>
      </c>
      <c r="AP106" s="9"/>
      <c r="AQ106" s="9">
        <f>+AM106+AO106</f>
        <v>0</v>
      </c>
      <c r="AR106" s="9"/>
      <c r="AS106" s="14"/>
      <c r="AT106" s="9">
        <f>+D106+K106+R106+Y106+AF106+AM106</f>
        <v>36390174.32</v>
      </c>
      <c r="AU106" s="19"/>
      <c r="AV106" s="19">
        <f>+F106+M106+T106+AA106+AH106+AO106</f>
        <v>0</v>
      </c>
      <c r="AW106" s="19"/>
      <c r="AX106" s="9">
        <f>+AT106+AV106</f>
        <v>36390174.32</v>
      </c>
      <c r="AY106" s="19"/>
      <c r="AZ106" s="14"/>
    </row>
    <row r="107" spans="1:54" s="6" customFormat="1">
      <c r="A107" s="29">
        <f>+A106+1</f>
        <v>89</v>
      </c>
      <c r="B107" s="43" t="s">
        <v>104</v>
      </c>
      <c r="C107" s="14"/>
      <c r="D107" s="9">
        <f>+[40]Aetna!K107</f>
        <v>0</v>
      </c>
      <c r="E107" s="19"/>
      <c r="F107" s="9">
        <f>+[40]Aetna!L107</f>
        <v>0</v>
      </c>
      <c r="G107" s="19"/>
      <c r="H107" s="9">
        <f>+D107+F107</f>
        <v>0</v>
      </c>
      <c r="I107" s="19"/>
      <c r="J107" s="14"/>
      <c r="K107" s="9">
        <f>+[40]Anthem!K107</f>
        <v>218787.33634650163</v>
      </c>
      <c r="L107" s="9"/>
      <c r="M107" s="9">
        <f>+[40]Anthem!L107</f>
        <v>-251408.03468076047</v>
      </c>
      <c r="N107" s="9"/>
      <c r="O107" s="9">
        <f>+K107+M107</f>
        <v>-32620.698334258836</v>
      </c>
      <c r="P107" s="9"/>
      <c r="Q107" s="14"/>
      <c r="R107" s="9">
        <f>+[40]Magellan!K107</f>
        <v>96820.992981495656</v>
      </c>
      <c r="S107" s="9"/>
      <c r="T107" s="9">
        <f>+[40]Magellan!L107</f>
        <v>39267.975608705026</v>
      </c>
      <c r="U107" s="9"/>
      <c r="V107" s="9">
        <f>+R107+T107</f>
        <v>136088.96859020067</v>
      </c>
      <c r="W107" s="9"/>
      <c r="X107" s="14"/>
      <c r="Y107" s="9">
        <f>+[40]Optima!K107</f>
        <v>62907.597197565679</v>
      </c>
      <c r="Z107" s="9"/>
      <c r="AA107" s="9">
        <f>+[40]Optima!L107</f>
        <v>9827.0028024343428</v>
      </c>
      <c r="AB107" s="9"/>
      <c r="AC107" s="9">
        <f>+Y107+AA107</f>
        <v>72734.60000000002</v>
      </c>
      <c r="AD107" s="9"/>
      <c r="AE107" s="14"/>
      <c r="AF107" s="9">
        <f>+[40]United!K107</f>
        <v>0</v>
      </c>
      <c r="AG107" s="9"/>
      <c r="AH107" s="9">
        <f>+[40]United!L107</f>
        <v>0</v>
      </c>
      <c r="AI107" s="9"/>
      <c r="AJ107" s="9">
        <f>+AF107+AH107</f>
        <v>0</v>
      </c>
      <c r="AK107" s="9"/>
      <c r="AL107" s="14"/>
      <c r="AM107" s="9">
        <f>+[40]VaPremier!K107</f>
        <v>0</v>
      </c>
      <c r="AN107" s="9"/>
      <c r="AO107" s="9">
        <f>+[40]VaPremier!L107</f>
        <v>0</v>
      </c>
      <c r="AP107" s="9"/>
      <c r="AQ107" s="9">
        <f>+AM107+AO107</f>
        <v>0</v>
      </c>
      <c r="AR107" s="9"/>
      <c r="AS107" s="14"/>
      <c r="AT107" s="9">
        <f>+D107+K107+R107+Y107+AF107+AM107</f>
        <v>378515.92652556294</v>
      </c>
      <c r="AU107" s="9"/>
      <c r="AV107" s="19">
        <f>+F107+M107+T107+AA107+AH107+AO107</f>
        <v>-202313.0562696211</v>
      </c>
      <c r="AW107" s="19"/>
      <c r="AX107" s="9">
        <f>+AT107+AV107</f>
        <v>176202.87025594185</v>
      </c>
      <c r="AY107" s="19"/>
      <c r="AZ107" s="14"/>
    </row>
    <row r="108" spans="1:54" s="6" customFormat="1">
      <c r="A108" s="41" t="s">
        <v>190</v>
      </c>
      <c r="B108" s="41"/>
      <c r="C108" s="16"/>
      <c r="D108" s="7"/>
      <c r="E108" s="7"/>
      <c r="F108" s="7"/>
      <c r="G108" s="7"/>
      <c r="H108" s="7"/>
      <c r="I108" s="7"/>
      <c r="J108" s="16"/>
      <c r="K108" s="8"/>
      <c r="L108" s="7"/>
      <c r="M108" s="8"/>
      <c r="N108" s="7"/>
      <c r="O108" s="7"/>
      <c r="P108" s="7"/>
      <c r="Q108" s="16"/>
      <c r="R108" s="7"/>
      <c r="S108" s="7"/>
      <c r="T108" s="8"/>
      <c r="U108" s="7"/>
      <c r="V108" s="7"/>
      <c r="W108" s="7"/>
      <c r="X108" s="16"/>
      <c r="Y108" s="8"/>
      <c r="Z108" s="7"/>
      <c r="AA108" s="8"/>
      <c r="AB108" s="7"/>
      <c r="AC108" s="7"/>
      <c r="AD108" s="7"/>
      <c r="AE108" s="16"/>
      <c r="AF108" s="7"/>
      <c r="AG108" s="7"/>
      <c r="AH108" s="7"/>
      <c r="AI108" s="7"/>
      <c r="AJ108" s="9"/>
      <c r="AK108" s="7"/>
      <c r="AL108" s="16"/>
      <c r="AM108" s="7"/>
      <c r="AN108" s="7"/>
      <c r="AO108" s="7"/>
      <c r="AP108" s="7"/>
      <c r="AQ108" s="7"/>
      <c r="AR108" s="7"/>
      <c r="AS108" s="16"/>
      <c r="AT108" s="7"/>
      <c r="AU108" s="7"/>
      <c r="AV108" s="7"/>
      <c r="AW108" s="7"/>
      <c r="AX108" s="7"/>
      <c r="AY108" s="7"/>
      <c r="AZ108" s="16"/>
    </row>
    <row r="109" spans="1:54" s="6" customFormat="1">
      <c r="A109" s="41"/>
      <c r="B109" s="41"/>
      <c r="C109" s="16"/>
      <c r="D109" s="7"/>
      <c r="E109" s="7"/>
      <c r="F109" s="7"/>
      <c r="G109" s="7"/>
      <c r="H109" s="7"/>
      <c r="I109" s="7"/>
      <c r="J109" s="16"/>
      <c r="K109" s="7"/>
      <c r="L109" s="7"/>
      <c r="M109" s="7"/>
      <c r="N109" s="7"/>
      <c r="O109" s="7"/>
      <c r="P109" s="7"/>
      <c r="Q109" s="16"/>
      <c r="R109" s="7"/>
      <c r="S109" s="7"/>
      <c r="T109" s="7"/>
      <c r="U109" s="7"/>
      <c r="V109" s="7"/>
      <c r="W109" s="7"/>
      <c r="X109" s="16"/>
      <c r="Y109" s="7"/>
      <c r="Z109" s="7"/>
      <c r="AA109" s="7"/>
      <c r="AB109" s="7"/>
      <c r="AC109" s="7"/>
      <c r="AD109" s="7"/>
      <c r="AE109" s="16"/>
      <c r="AF109" s="7"/>
      <c r="AG109" s="7"/>
      <c r="AH109" s="7"/>
      <c r="AI109" s="7"/>
      <c r="AJ109" s="7"/>
      <c r="AK109" s="7"/>
      <c r="AL109" s="16"/>
      <c r="AM109" s="7"/>
      <c r="AN109" s="7"/>
      <c r="AO109" s="7"/>
      <c r="AP109" s="7"/>
      <c r="AQ109" s="7"/>
      <c r="AR109" s="7"/>
      <c r="AS109" s="16"/>
      <c r="AT109" s="7"/>
      <c r="AU109" s="7"/>
      <c r="AV109" s="7"/>
      <c r="AW109" s="7"/>
      <c r="AX109" s="7"/>
      <c r="AY109" s="7"/>
      <c r="AZ109" s="16"/>
    </row>
    <row r="110" spans="1:54" s="6" customFormat="1">
      <c r="A110" s="29">
        <v>90</v>
      </c>
      <c r="B110" s="29" t="s">
        <v>105</v>
      </c>
      <c r="C110" s="14"/>
      <c r="D110" s="53">
        <f>+[40]Aetna!K110</f>
        <v>33992</v>
      </c>
      <c r="E110" s="10"/>
      <c r="F110" s="53">
        <f>+[40]Aetna!L110</f>
        <v>5004</v>
      </c>
      <c r="G110" s="10"/>
      <c r="H110" s="53">
        <f>+D110+F110</f>
        <v>38996</v>
      </c>
      <c r="I110" s="10"/>
      <c r="J110" s="17"/>
      <c r="K110" s="53">
        <f>+[40]Anthem!K110</f>
        <v>60818</v>
      </c>
      <c r="L110" s="9"/>
      <c r="M110" s="53">
        <f>+[40]Anthem!L110</f>
        <v>7010</v>
      </c>
      <c r="N110" s="9"/>
      <c r="O110" s="10">
        <f>+M110+K110</f>
        <v>67828</v>
      </c>
      <c r="P110" s="9"/>
      <c r="Q110" s="14"/>
      <c r="R110" s="53">
        <f>+[40]Magellan!K110</f>
        <v>21000</v>
      </c>
      <c r="S110" s="10"/>
      <c r="T110" s="53">
        <f>+[40]Magellan!L110</f>
        <v>3790.3333333333335</v>
      </c>
      <c r="U110" s="10"/>
      <c r="V110" s="53">
        <f>+R110+T110</f>
        <v>24790.333333333332</v>
      </c>
      <c r="W110" s="10"/>
      <c r="X110" s="14"/>
      <c r="Y110" s="53">
        <f>+[40]Optima!K110</f>
        <v>36501</v>
      </c>
      <c r="Z110" s="10"/>
      <c r="AA110" s="53">
        <f>+[40]Optima!L110</f>
        <v>6159</v>
      </c>
      <c r="AB110" s="10"/>
      <c r="AC110" s="53">
        <f>+Y110+AA110</f>
        <v>42660</v>
      </c>
      <c r="AD110" s="10"/>
      <c r="AE110" s="14"/>
      <c r="AF110" s="53">
        <f>+[40]United!K110</f>
        <v>26618</v>
      </c>
      <c r="AG110" s="10"/>
      <c r="AH110" s="53">
        <f>+[40]United!L110</f>
        <v>4150</v>
      </c>
      <c r="AI110" s="10"/>
      <c r="AJ110" s="10">
        <f>+AF110+AH110</f>
        <v>30768</v>
      </c>
      <c r="AK110" s="10"/>
      <c r="AL110" s="14"/>
      <c r="AM110" s="10">
        <f>+[40]VaPremier!K110</f>
        <v>42225</v>
      </c>
      <c r="AN110" s="10"/>
      <c r="AO110" s="10">
        <f>+[40]VaPremier!L110</f>
        <v>6461</v>
      </c>
      <c r="AP110" s="10"/>
      <c r="AQ110" s="10">
        <f>+AM110+AO110</f>
        <v>48686</v>
      </c>
      <c r="AR110" s="10"/>
      <c r="AS110" s="14"/>
      <c r="AT110" s="9">
        <f>+D110+K110+R110+Y110+AF110+AM110</f>
        <v>221154</v>
      </c>
      <c r="AU110" s="10"/>
      <c r="AV110" s="10">
        <f>+F110+M110+T110+AA110+AH110+AO110</f>
        <v>32574.333333333336</v>
      </c>
      <c r="AW110" s="10"/>
      <c r="AX110" s="9">
        <f>+AT110+AV110</f>
        <v>253728.33333333334</v>
      </c>
      <c r="AY110" s="10"/>
      <c r="AZ110" s="14"/>
    </row>
    <row r="111" spans="1:54" s="6" customFormat="1">
      <c r="A111" s="29">
        <v>91</v>
      </c>
      <c r="B111" s="29" t="s">
        <v>106</v>
      </c>
      <c r="C111" s="14"/>
      <c r="D111" s="53">
        <f>+[40]Aetna!K111</f>
        <v>101477</v>
      </c>
      <c r="E111" s="10"/>
      <c r="F111" s="53">
        <f>+[40]Aetna!L111</f>
        <v>14874</v>
      </c>
      <c r="G111" s="10"/>
      <c r="H111" s="53">
        <f>+D111+F111</f>
        <v>116351</v>
      </c>
      <c r="I111" s="10"/>
      <c r="J111" s="17"/>
      <c r="K111" s="53">
        <f>+[40]Anthem!K111</f>
        <v>189298</v>
      </c>
      <c r="L111" s="9"/>
      <c r="M111" s="53">
        <f>+[40]Anthem!L111</f>
        <v>30874</v>
      </c>
      <c r="N111" s="9"/>
      <c r="O111" s="10">
        <f>+M111+K111</f>
        <v>220172</v>
      </c>
      <c r="P111" s="9"/>
      <c r="Q111" s="14"/>
      <c r="R111" s="53">
        <f>+[40]Magellan!K111</f>
        <v>63000</v>
      </c>
      <c r="S111" s="10"/>
      <c r="T111" s="53">
        <f>+[40]Magellan!L111</f>
        <v>11371</v>
      </c>
      <c r="U111" s="10"/>
      <c r="V111" s="53">
        <f>+R111+T111</f>
        <v>74371</v>
      </c>
      <c r="W111" s="10"/>
      <c r="X111" s="14"/>
      <c r="Y111" s="53">
        <f>+[40]Optima!K111</f>
        <v>109369</v>
      </c>
      <c r="Z111" s="10"/>
      <c r="AA111" s="53">
        <f>+[40]Optima!L111</f>
        <v>18456</v>
      </c>
      <c r="AB111" s="10"/>
      <c r="AC111" s="53">
        <f>+Y111+AA111</f>
        <v>127825</v>
      </c>
      <c r="AD111" s="10"/>
      <c r="AE111" s="14"/>
      <c r="AF111" s="53">
        <f>+[40]United!K111</f>
        <v>78767</v>
      </c>
      <c r="AG111" s="10"/>
      <c r="AH111" s="53">
        <f>+[40]United!L111</f>
        <v>11299</v>
      </c>
      <c r="AI111" s="10"/>
      <c r="AJ111" s="10">
        <f>+AF111+AH111</f>
        <v>90066</v>
      </c>
      <c r="AK111" s="10"/>
      <c r="AL111" s="14"/>
      <c r="AM111" s="10">
        <f>+[40]VaPremier!K111</f>
        <v>126141</v>
      </c>
      <c r="AN111" s="10"/>
      <c r="AO111" s="10">
        <f>+[40]VaPremier!L111</f>
        <v>19301</v>
      </c>
      <c r="AP111" s="10"/>
      <c r="AQ111" s="10">
        <f>+AM111+AO111</f>
        <v>145442</v>
      </c>
      <c r="AR111" s="10"/>
      <c r="AS111" s="14"/>
      <c r="AT111" s="9">
        <f>+D111+K111+R111+Y111+AF111+AM111</f>
        <v>668052</v>
      </c>
      <c r="AU111" s="10"/>
      <c r="AV111" s="10">
        <f>+F111+M111+T111+AA111+AH111+AO111</f>
        <v>106175</v>
      </c>
      <c r="AW111" s="10"/>
      <c r="AX111" s="9">
        <f>+AT111+AV111</f>
        <v>774227</v>
      </c>
      <c r="AY111" s="10"/>
      <c r="AZ111" s="14"/>
    </row>
    <row r="112" spans="1:54" s="6" customFormat="1">
      <c r="A112" s="29">
        <v>92</v>
      </c>
      <c r="B112" s="29" t="s">
        <v>107</v>
      </c>
      <c r="C112" s="14"/>
      <c r="D112" s="19">
        <f>+D10/D111</f>
        <v>2045.8231251416585</v>
      </c>
      <c r="E112" s="9"/>
      <c r="F112" s="19">
        <f>+F10/F111</f>
        <v>2060.7599838644614</v>
      </c>
      <c r="G112" s="9"/>
      <c r="H112" s="19">
        <f>+H10/H111</f>
        <v>2047.7326131275199</v>
      </c>
      <c r="I112" s="9"/>
      <c r="J112" s="14"/>
      <c r="K112" s="19">
        <f>+K10/K111</f>
        <v>2065.9042297330129</v>
      </c>
      <c r="L112" s="9"/>
      <c r="M112" s="19">
        <f>+M10/M111</f>
        <v>2112.4792537410121</v>
      </c>
      <c r="N112" s="9"/>
      <c r="O112" s="19">
        <f>+O10/O111</f>
        <v>2072.4352931344579</v>
      </c>
      <c r="P112" s="9"/>
      <c r="Q112" s="14"/>
      <c r="R112" s="19">
        <f>+R10/R111</f>
        <v>1987.7080941269851</v>
      </c>
      <c r="S112" s="9"/>
      <c r="T112" s="19">
        <f>+T10/T111</f>
        <v>2311.1313332160767</v>
      </c>
      <c r="U112" s="9"/>
      <c r="V112" s="19">
        <f>+V10/V111</f>
        <v>2037.158090115772</v>
      </c>
      <c r="W112" s="9"/>
      <c r="X112" s="14"/>
      <c r="Y112" s="19">
        <f>+Y10/Y111</f>
        <v>2015.2686617216548</v>
      </c>
      <c r="Z112" s="19"/>
      <c r="AA112" s="19">
        <f>+AA10/AA111</f>
        <v>1856.2787730908303</v>
      </c>
      <c r="AB112" s="19"/>
      <c r="AC112" s="19">
        <f>+AC10/AC111</f>
        <v>1992.3129223547824</v>
      </c>
      <c r="AD112" s="19"/>
      <c r="AE112" s="25"/>
      <c r="AF112" s="19">
        <f>+AF10/AF111</f>
        <v>1944.4351371767352</v>
      </c>
      <c r="AG112" s="19"/>
      <c r="AH112" s="19">
        <f>+AH10/AH111</f>
        <v>1931.182517036907</v>
      </c>
      <c r="AI112" s="19"/>
      <c r="AJ112" s="19">
        <f>+AJ10/AJ111</f>
        <v>1942.7725635644963</v>
      </c>
      <c r="AK112" s="19"/>
      <c r="AL112" s="25"/>
      <c r="AM112" s="19">
        <f>+AM16/AM111</f>
        <v>1839.9824708071942</v>
      </c>
      <c r="AN112" s="9"/>
      <c r="AO112" s="19">
        <f>+AO16/AO111</f>
        <v>1922.9357489202641</v>
      </c>
      <c r="AP112" s="9"/>
      <c r="AQ112" s="19">
        <f>+AQ16/AQ111</f>
        <v>1850.9908536736314</v>
      </c>
      <c r="AR112" s="9"/>
      <c r="AS112" s="14"/>
      <c r="AT112" s="19">
        <f>+AT16/AT111</f>
        <v>1951.3715935481555</v>
      </c>
      <c r="AU112" s="19"/>
      <c r="AV112" s="19">
        <f>+AV16/AV111</f>
        <v>1753.7962045393726</v>
      </c>
      <c r="AW112" s="9"/>
      <c r="AX112" s="19">
        <f>+AX16/AX111</f>
        <v>1924.2767403229291</v>
      </c>
      <c r="AY112" s="9"/>
      <c r="AZ112" s="14"/>
    </row>
    <row r="113" spans="1:52" s="6" customFormat="1">
      <c r="A113" s="29"/>
      <c r="B113" s="29"/>
      <c r="C113" s="14"/>
      <c r="D113" s="10"/>
      <c r="E113" s="10"/>
      <c r="F113" s="10"/>
      <c r="G113" s="10"/>
      <c r="H113" s="10"/>
      <c r="I113" s="10"/>
      <c r="J113" s="17"/>
      <c r="K113" s="9"/>
      <c r="L113" s="9"/>
      <c r="M113" s="9"/>
      <c r="N113" s="9"/>
      <c r="O113" s="9"/>
      <c r="P113" s="9"/>
      <c r="Q113" s="14"/>
      <c r="R113" s="9"/>
      <c r="S113" s="10"/>
      <c r="T113" s="10"/>
      <c r="U113" s="10"/>
      <c r="V113" s="10"/>
      <c r="W113" s="10"/>
      <c r="X113" s="14"/>
      <c r="Y113" s="10"/>
      <c r="Z113" s="10"/>
      <c r="AA113" s="10"/>
      <c r="AB113" s="10"/>
      <c r="AC113" s="10"/>
      <c r="AD113" s="10"/>
      <c r="AE113" s="14"/>
      <c r="AF113" s="10"/>
      <c r="AG113" s="10"/>
      <c r="AH113" s="10"/>
      <c r="AI113" s="10"/>
      <c r="AJ113" s="10"/>
      <c r="AK113" s="10"/>
      <c r="AL113" s="14"/>
      <c r="AM113" s="10"/>
      <c r="AN113" s="10"/>
      <c r="AO113" s="10"/>
      <c r="AP113" s="10"/>
      <c r="AQ113" s="10"/>
      <c r="AR113" s="10"/>
      <c r="AS113" s="14"/>
      <c r="AT113" s="10"/>
      <c r="AU113" s="10"/>
      <c r="AV113" s="10"/>
      <c r="AW113" s="10"/>
      <c r="AX113" s="10"/>
      <c r="AY113" s="10"/>
      <c r="AZ113" s="14"/>
    </row>
    <row r="114" spans="1:52" s="6" customFormat="1">
      <c r="A114" s="29"/>
      <c r="B114" s="21" t="s">
        <v>108</v>
      </c>
      <c r="C114" s="14"/>
      <c r="D114" s="10">
        <f>+D102</f>
        <v>34810101.588062048</v>
      </c>
      <c r="E114" s="10"/>
      <c r="F114" s="10">
        <f>+F102</f>
        <v>-3938617.2981153801</v>
      </c>
      <c r="G114" s="10"/>
      <c r="H114" s="10">
        <f>+H102</f>
        <v>30871484.289946668</v>
      </c>
      <c r="I114" s="10"/>
      <c r="J114" s="17"/>
      <c r="K114" s="10">
        <f>+K102</f>
        <v>49262648.543401122</v>
      </c>
      <c r="L114" s="9"/>
      <c r="M114" s="10">
        <f>+M102</f>
        <v>-956533.12762220949</v>
      </c>
      <c r="N114" s="9"/>
      <c r="O114" s="10">
        <f>+O102</f>
        <v>48306115.415778913</v>
      </c>
      <c r="P114" s="9"/>
      <c r="Q114" s="14"/>
      <c r="R114" s="10">
        <f>+R102</f>
        <v>9821567.8726288527</v>
      </c>
      <c r="S114" s="10"/>
      <c r="T114" s="10">
        <f>+T102</f>
        <v>328080.43335239589</v>
      </c>
      <c r="U114" s="10"/>
      <c r="V114" s="10">
        <f>+V102</f>
        <v>10149648.305981249</v>
      </c>
      <c r="W114" s="10"/>
      <c r="X114" s="14"/>
      <c r="Y114" s="10">
        <f>+Y102</f>
        <v>2532235.069399029</v>
      </c>
      <c r="Z114" s="10"/>
      <c r="AA114" s="10">
        <f>+AA102</f>
        <v>197531.54578902572</v>
      </c>
      <c r="AB114" s="10"/>
      <c r="AC114" s="10">
        <f>+AC102</f>
        <v>2729766.6151880622</v>
      </c>
      <c r="AD114" s="10"/>
      <c r="AE114" s="14"/>
      <c r="AF114" s="10">
        <f>+AF102</f>
        <v>12090014.199999601</v>
      </c>
      <c r="AG114" s="10"/>
      <c r="AH114" s="10">
        <f>+AH102</f>
        <v>-5192087.5000000112</v>
      </c>
      <c r="AI114" s="10"/>
      <c r="AJ114" s="10">
        <f>+AJ102</f>
        <v>6897926.6999996006</v>
      </c>
      <c r="AK114" s="10"/>
      <c r="AL114" s="14"/>
      <c r="AM114" s="10">
        <f>+AM102</f>
        <v>-8804466.6900245249</v>
      </c>
      <c r="AN114" s="10"/>
      <c r="AO114" s="10">
        <f>+AO102</f>
        <v>7571800.1322073489</v>
      </c>
      <c r="AP114" s="10"/>
      <c r="AQ114" s="10">
        <f>+AQ102</f>
        <v>-1232666.5578171015</v>
      </c>
      <c r="AR114" s="10"/>
      <c r="AS114" s="14"/>
      <c r="AT114" s="10"/>
      <c r="AU114" s="10"/>
      <c r="AV114" s="10"/>
      <c r="AW114" s="10"/>
      <c r="AX114" s="10"/>
      <c r="AY114" s="10"/>
      <c r="AZ114" s="14"/>
    </row>
    <row r="115" spans="1:52" s="6" customFormat="1" ht="4.5" customHeight="1">
      <c r="A115" s="29"/>
      <c r="B115" s="21"/>
      <c r="C115" s="14"/>
      <c r="D115" s="10"/>
      <c r="E115" s="10"/>
      <c r="F115" s="10"/>
      <c r="G115" s="10"/>
      <c r="H115" s="10"/>
      <c r="I115" s="10"/>
      <c r="J115" s="17"/>
      <c r="K115" s="10"/>
      <c r="L115" s="9"/>
      <c r="M115" s="10"/>
      <c r="N115" s="9"/>
      <c r="O115" s="10"/>
      <c r="P115" s="9"/>
      <c r="Q115" s="14"/>
      <c r="R115" s="10"/>
      <c r="S115" s="10"/>
      <c r="T115" s="10"/>
      <c r="U115" s="10"/>
      <c r="V115" s="10"/>
      <c r="W115" s="10"/>
      <c r="X115" s="14"/>
      <c r="Y115" s="10"/>
      <c r="Z115" s="10"/>
      <c r="AA115" s="10"/>
      <c r="AB115" s="10"/>
      <c r="AC115" s="10"/>
      <c r="AD115" s="10"/>
      <c r="AE115" s="14"/>
      <c r="AF115" s="10"/>
      <c r="AG115" s="10"/>
      <c r="AH115" s="10"/>
      <c r="AI115" s="10"/>
      <c r="AJ115" s="10"/>
      <c r="AK115" s="10"/>
      <c r="AL115" s="14"/>
      <c r="AM115" s="10"/>
      <c r="AN115" s="10"/>
      <c r="AO115" s="10"/>
      <c r="AP115" s="10"/>
      <c r="AQ115" s="10"/>
      <c r="AR115" s="10"/>
      <c r="AS115" s="14"/>
      <c r="AT115" s="10"/>
      <c r="AU115" s="10"/>
      <c r="AV115" s="10"/>
      <c r="AW115" s="10"/>
      <c r="AX115" s="10"/>
      <c r="AY115" s="10"/>
      <c r="AZ115" s="14"/>
    </row>
    <row r="116" spans="1:52" s="6" customFormat="1">
      <c r="A116" s="29"/>
      <c r="B116" s="18" t="s">
        <v>109</v>
      </c>
      <c r="C116" s="14"/>
      <c r="D116" s="49">
        <f>+D102/D16</f>
        <v>0.17312372532477449</v>
      </c>
      <c r="E116" s="22"/>
      <c r="F116" s="49">
        <f>+F102/F16</f>
        <v>-0.22542903910414278</v>
      </c>
      <c r="G116" s="22"/>
      <c r="H116" s="49">
        <f>+H102/H16</f>
        <v>0.14126090446606518</v>
      </c>
      <c r="I116" s="22"/>
      <c r="J116" s="23"/>
      <c r="K116" s="49">
        <f>+K102/K16</f>
        <v>0.13120433734125861</v>
      </c>
      <c r="L116" s="22"/>
      <c r="M116" s="49">
        <f>+M102/M16</f>
        <v>-1.7449774686100362E-2</v>
      </c>
      <c r="N116" s="22"/>
      <c r="O116" s="49">
        <f>+O102/O16</f>
        <v>0.11226632069338667</v>
      </c>
      <c r="P116" s="22"/>
      <c r="Q116" s="23"/>
      <c r="R116" s="49">
        <f>+R102/R16</f>
        <v>7.3147983195419722E-2</v>
      </c>
      <c r="S116" s="22"/>
      <c r="T116" s="49">
        <f>+T102/T16</f>
        <v>1.2465864116040514E-2</v>
      </c>
      <c r="U116" s="22"/>
      <c r="V116" s="49">
        <f>+V102/V16</f>
        <v>6.3202973777160068E-2</v>
      </c>
      <c r="W116" s="22"/>
      <c r="X116" s="23"/>
      <c r="Y116" s="49">
        <f>+Y102/Y16</f>
        <v>1.148885706713975E-2</v>
      </c>
      <c r="Z116" s="22"/>
      <c r="AA116" s="49">
        <f>+AA102/AA16</f>
        <v>5.7657483363659561E-3</v>
      </c>
      <c r="AB116" s="22"/>
      <c r="AC116" s="49">
        <f>+AC102/AC16</f>
        <v>1.0718948018832899E-2</v>
      </c>
      <c r="AD116" s="22"/>
      <c r="AE116" s="23"/>
      <c r="AF116" s="49">
        <f>+AF102/AF16</f>
        <v>8.6168314396950801E-2</v>
      </c>
      <c r="AG116" s="22"/>
      <c r="AH116" s="49">
        <f>+AH102/AH16</f>
        <v>-0.31992786862203104</v>
      </c>
      <c r="AI116" s="22"/>
      <c r="AJ116" s="49">
        <f>+AJ102/AJ16</f>
        <v>4.4066102988936963E-2</v>
      </c>
      <c r="AK116" s="22"/>
      <c r="AL116" s="23"/>
      <c r="AM116" s="49">
        <f>+AM102/AM16</f>
        <v>-3.7934389538581081E-2</v>
      </c>
      <c r="AN116" s="22"/>
      <c r="AO116" s="49">
        <f>+AO102/AO16</f>
        <v>0.20401145702396728</v>
      </c>
      <c r="AP116" s="22"/>
      <c r="AQ116" s="49">
        <f>+AQ102/AQ16</f>
        <v>-4.5787981955546127E-3</v>
      </c>
      <c r="AR116" s="22"/>
      <c r="AS116" s="23"/>
      <c r="AT116" s="49">
        <f>+AT102/AT16</f>
        <v>7.648875962923965E-2</v>
      </c>
      <c r="AU116" s="49"/>
      <c r="AV116" s="49">
        <f>+AV102/AV16</f>
        <v>-1.0685962978090014E-2</v>
      </c>
      <c r="AW116" s="49"/>
      <c r="AX116" s="49">
        <f>+AX102/AX16</f>
        <v>6.5593034798996155E-2</v>
      </c>
      <c r="AY116" s="22"/>
      <c r="AZ116" s="14"/>
    </row>
    <row r="117" spans="1:52" s="6" customFormat="1" ht="5.25" customHeight="1">
      <c r="A117" s="29"/>
      <c r="B117" s="18"/>
      <c r="C117" s="14"/>
      <c r="D117" s="22"/>
      <c r="E117" s="22"/>
      <c r="F117" s="22"/>
      <c r="G117" s="22"/>
      <c r="H117" s="22"/>
      <c r="I117" s="22"/>
      <c r="J117" s="23"/>
      <c r="K117" s="22"/>
      <c r="L117" s="22"/>
      <c r="M117" s="22"/>
      <c r="N117" s="22"/>
      <c r="O117" s="22"/>
      <c r="P117" s="22"/>
      <c r="Q117" s="23"/>
      <c r="R117" s="22"/>
      <c r="S117" s="22"/>
      <c r="T117" s="22"/>
      <c r="U117" s="22"/>
      <c r="V117" s="22"/>
      <c r="W117" s="22"/>
      <c r="X117" s="23"/>
      <c r="Y117" s="22"/>
      <c r="Z117" s="22"/>
      <c r="AA117" s="22"/>
      <c r="AB117" s="22"/>
      <c r="AC117" s="22"/>
      <c r="AD117" s="22"/>
      <c r="AE117" s="23"/>
      <c r="AF117" s="22"/>
      <c r="AG117" s="22"/>
      <c r="AH117" s="22"/>
      <c r="AI117" s="22"/>
      <c r="AJ117" s="22"/>
      <c r="AK117" s="22"/>
      <c r="AL117" s="23"/>
      <c r="AM117" s="22"/>
      <c r="AN117" s="22"/>
      <c r="AO117" s="22"/>
      <c r="AP117" s="22"/>
      <c r="AQ117" s="22"/>
      <c r="AR117" s="22"/>
      <c r="AS117" s="23"/>
      <c r="AT117" s="22"/>
      <c r="AU117" s="22"/>
      <c r="AV117" s="22"/>
      <c r="AW117" s="22"/>
      <c r="AX117" s="22"/>
      <c r="AY117" s="22"/>
      <c r="AZ117" s="14"/>
    </row>
    <row r="118" spans="1:52" s="6" customFormat="1">
      <c r="A118" s="29"/>
      <c r="B118" s="18" t="s">
        <v>110</v>
      </c>
      <c r="C118" s="14"/>
      <c r="D118" s="49">
        <f>+D63/D16</f>
        <v>0.80846306016050951</v>
      </c>
      <c r="E118" s="22"/>
      <c r="F118" s="49">
        <f>+F63/F16</f>
        <v>1.222382203931178</v>
      </c>
      <c r="G118" s="22"/>
      <c r="H118" s="49">
        <f>+H63/H16</f>
        <v>0.84155436626863056</v>
      </c>
      <c r="I118" s="22"/>
      <c r="J118" s="23"/>
      <c r="K118" s="49">
        <f>+K63/K16</f>
        <v>0.81364572299283799</v>
      </c>
      <c r="L118" s="22"/>
      <c r="M118" s="49">
        <f>+M63/M16</f>
        <v>0.93331389993174974</v>
      </c>
      <c r="N118" s="22"/>
      <c r="O118" s="49">
        <f>+O63/O16</f>
        <v>0.82889103236357708</v>
      </c>
      <c r="P118" s="22"/>
      <c r="Q118" s="23"/>
      <c r="R118" s="49">
        <f>+R63/R16</f>
        <v>0.82918275842949563</v>
      </c>
      <c r="S118" s="22"/>
      <c r="T118" s="49">
        <f>+T63/T16</f>
        <v>0.90250729757441372</v>
      </c>
      <c r="U118" s="22"/>
      <c r="V118" s="49">
        <f>+V63/V16</f>
        <v>0.84119969593017618</v>
      </c>
      <c r="W118" s="22"/>
      <c r="X118" s="23"/>
      <c r="Y118" s="49">
        <f>+Y63/Y16</f>
        <v>0.91248941619647739</v>
      </c>
      <c r="Z118" s="22"/>
      <c r="AA118" s="49">
        <f>+AA63/AA16</f>
        <v>0.91266629366036389</v>
      </c>
      <c r="AB118" s="22"/>
      <c r="AC118" s="49">
        <f>+AC63/AC16</f>
        <v>0.9125132108798033</v>
      </c>
      <c r="AD118" s="22"/>
      <c r="AE118" s="23"/>
      <c r="AF118" s="49">
        <f>+AF63/AF16</f>
        <v>0.83690064129186958</v>
      </c>
      <c r="AG118" s="22"/>
      <c r="AH118" s="49">
        <f>+AH63/AH16</f>
        <v>1.2428958605981832</v>
      </c>
      <c r="AI118" s="22"/>
      <c r="AJ118" s="49">
        <f>+AJ63/AJ16</f>
        <v>0.8789923852398257</v>
      </c>
      <c r="AK118" s="22"/>
      <c r="AL118" s="23"/>
      <c r="AM118" s="49">
        <f>+AM63/AM16</f>
        <v>0.91731183873757216</v>
      </c>
      <c r="AN118" s="22"/>
      <c r="AO118" s="49">
        <f>+AO63/AO16</f>
        <v>0.70766271611761433</v>
      </c>
      <c r="AP118" s="22"/>
      <c r="AQ118" s="49">
        <f>+AQ63/AQ16</f>
        <v>0.88840879882641799</v>
      </c>
      <c r="AR118" s="22"/>
      <c r="AS118" s="23"/>
      <c r="AT118" s="49">
        <f>+AT63/AT16</f>
        <v>0.85211823812255649</v>
      </c>
      <c r="AU118" s="49"/>
      <c r="AV118" s="49">
        <f>+AV63/AV16</f>
        <v>0.93428904605803975</v>
      </c>
      <c r="AW118" s="49"/>
      <c r="AX118" s="49">
        <f>+AX63/AX16</f>
        <v>0.86238853764936607</v>
      </c>
      <c r="AY118" s="22"/>
      <c r="AZ118" s="14"/>
    </row>
    <row r="119" spans="1:52" s="6" customFormat="1" ht="4.5" customHeight="1">
      <c r="A119" s="29"/>
      <c r="B119" s="18"/>
      <c r="C119" s="14"/>
      <c r="D119" s="22"/>
      <c r="E119" s="22"/>
      <c r="F119" s="22"/>
      <c r="G119" s="22"/>
      <c r="H119" s="22"/>
      <c r="I119" s="22"/>
      <c r="J119" s="23"/>
      <c r="K119" s="22"/>
      <c r="L119" s="22"/>
      <c r="M119" s="22"/>
      <c r="N119" s="22"/>
      <c r="O119" s="22"/>
      <c r="P119" s="22"/>
      <c r="Q119" s="23"/>
      <c r="R119" s="22"/>
      <c r="S119" s="22"/>
      <c r="T119" s="22"/>
      <c r="U119" s="22"/>
      <c r="V119" s="22"/>
      <c r="W119" s="22"/>
      <c r="X119" s="23"/>
      <c r="Y119" s="22"/>
      <c r="Z119" s="22"/>
      <c r="AA119" s="22"/>
      <c r="AB119" s="22"/>
      <c r="AC119" s="22"/>
      <c r="AD119" s="22"/>
      <c r="AE119" s="23"/>
      <c r="AF119" s="22"/>
      <c r="AG119" s="22"/>
      <c r="AH119" s="22"/>
      <c r="AI119" s="22"/>
      <c r="AJ119" s="22"/>
      <c r="AK119" s="22"/>
      <c r="AL119" s="23"/>
      <c r="AM119" s="22"/>
      <c r="AN119" s="22"/>
      <c r="AO119" s="22"/>
      <c r="AP119" s="22"/>
      <c r="AQ119" s="22"/>
      <c r="AR119" s="22"/>
      <c r="AS119" s="23"/>
      <c r="AT119" s="22"/>
      <c r="AU119" s="22"/>
      <c r="AV119" s="22"/>
      <c r="AW119" s="22"/>
      <c r="AX119" s="22"/>
      <c r="AY119" s="22"/>
      <c r="AZ119" s="14"/>
    </row>
    <row r="120" spans="1:52" s="6" customFormat="1">
      <c r="A120" s="29"/>
      <c r="B120" s="18" t="s">
        <v>111</v>
      </c>
      <c r="C120" s="14"/>
      <c r="D120" s="49">
        <f>+D95/D16</f>
        <v>-1.1593703565511633E-2</v>
      </c>
      <c r="E120" s="22"/>
      <c r="F120" s="49">
        <f>+F95/F16</f>
        <v>-3.2685018528485071E-2</v>
      </c>
      <c r="G120" s="22"/>
      <c r="H120" s="49">
        <f>+H95/H16</f>
        <v>-1.3279876264132308E-2</v>
      </c>
      <c r="I120" s="22"/>
      <c r="J120" s="23"/>
      <c r="K120" s="49">
        <f>+K95/K16</f>
        <v>2.9641661209549908E-2</v>
      </c>
      <c r="L120" s="22"/>
      <c r="M120" s="49">
        <f>+M95/M16</f>
        <v>5.0532736269702151E-2</v>
      </c>
      <c r="N120" s="22"/>
      <c r="O120" s="49">
        <f>+O95/O16</f>
        <v>3.2303111484186721E-2</v>
      </c>
      <c r="P120" s="22"/>
      <c r="Q120" s="23"/>
      <c r="R120" s="49">
        <f>+R95/R16</f>
        <v>7.3139828155136893E-2</v>
      </c>
      <c r="S120" s="22"/>
      <c r="T120" s="49">
        <f>+T95/T16</f>
        <v>6.2392356637438091E-2</v>
      </c>
      <c r="U120" s="22"/>
      <c r="V120" s="49">
        <f>+V95/V16</f>
        <v>7.1378457473170828E-2</v>
      </c>
      <c r="W120" s="22"/>
      <c r="X120" s="23"/>
      <c r="Y120" s="49">
        <f>+Y95/Y16</f>
        <v>4.9195249142035567E-2</v>
      </c>
      <c r="Z120" s="22"/>
      <c r="AA120" s="49">
        <f>+AA95/AA16</f>
        <v>5.3954822880765911E-2</v>
      </c>
      <c r="AB120" s="22"/>
      <c r="AC120" s="49">
        <f>+AC95/AC16</f>
        <v>4.983553732454523E-2</v>
      </c>
      <c r="AD120" s="22"/>
      <c r="AE120" s="23"/>
      <c r="AF120" s="49">
        <f>+AF95/AF16</f>
        <v>6.6960709947255337E-2</v>
      </c>
      <c r="AG120" s="22"/>
      <c r="AH120" s="49">
        <f>+AH95/AH16</f>
        <v>6.5479058359282735E-2</v>
      </c>
      <c r="AI120" s="22"/>
      <c r="AJ120" s="49">
        <f>+AJ95/AJ16</f>
        <v>6.680709902698985E-2</v>
      </c>
      <c r="AK120" s="22"/>
      <c r="AL120" s="23"/>
      <c r="AM120" s="49">
        <f>+AM95/AM16</f>
        <v>8.9339487711933924E-2</v>
      </c>
      <c r="AN120" s="22"/>
      <c r="AO120" s="49">
        <f>+AO95/AO16</f>
        <v>6.720870047593773E-2</v>
      </c>
      <c r="AP120" s="22"/>
      <c r="AQ120" s="49">
        <f>+AQ95/AQ16</f>
        <v>8.6288451682048975E-2</v>
      </c>
      <c r="AR120" s="22"/>
      <c r="AS120" s="23"/>
      <c r="AT120" s="49">
        <f>+AT95/AT16</f>
        <v>4.571298173365735E-2</v>
      </c>
      <c r="AU120" s="49"/>
      <c r="AV120" s="49">
        <f>+AV95/AV16</f>
        <v>4.9656823227893936E-2</v>
      </c>
      <c r="AW120" s="49"/>
      <c r="AX120" s="49">
        <f>+AX95/AX16</f>
        <v>4.6205911454682752E-2</v>
      </c>
      <c r="AY120" s="22"/>
      <c r="AZ120" s="14"/>
    </row>
    <row r="121" spans="1:52" s="6" customFormat="1" ht="5.25" customHeight="1">
      <c r="A121" s="29"/>
      <c r="B121" s="29"/>
      <c r="C121" s="14"/>
      <c r="D121" s="9"/>
      <c r="E121" s="9"/>
      <c r="F121" s="9"/>
      <c r="G121" s="9"/>
      <c r="H121" s="9"/>
      <c r="I121" s="9"/>
      <c r="J121" s="14"/>
      <c r="K121" s="9"/>
      <c r="L121" s="9"/>
      <c r="M121" s="9"/>
      <c r="N121" s="9"/>
      <c r="O121" s="9"/>
      <c r="P121" s="9"/>
      <c r="Q121" s="14"/>
      <c r="R121" s="9"/>
      <c r="S121" s="9"/>
      <c r="T121" s="9"/>
      <c r="U121" s="9"/>
      <c r="V121" s="9"/>
      <c r="W121" s="9"/>
      <c r="X121" s="14"/>
      <c r="Y121" s="9"/>
      <c r="Z121" s="9"/>
      <c r="AA121" s="9"/>
      <c r="AB121" s="9"/>
      <c r="AC121" s="9"/>
      <c r="AD121" s="9"/>
      <c r="AE121" s="14"/>
      <c r="AF121" s="9"/>
      <c r="AG121" s="9"/>
      <c r="AH121" s="9"/>
      <c r="AI121" s="9"/>
      <c r="AJ121" s="9"/>
      <c r="AK121" s="9"/>
      <c r="AL121" s="14"/>
      <c r="AM121" s="9"/>
      <c r="AN121" s="9"/>
      <c r="AO121" s="9"/>
      <c r="AP121" s="9"/>
      <c r="AQ121" s="9"/>
      <c r="AR121" s="9"/>
      <c r="AS121" s="14"/>
      <c r="AT121" s="9"/>
      <c r="AU121" s="9"/>
      <c r="AV121" s="9"/>
      <c r="AW121" s="9"/>
      <c r="AX121" s="9"/>
      <c r="AY121" s="9"/>
      <c r="AZ121" s="14"/>
    </row>
    <row r="122" spans="1:52" s="6" customFormat="1">
      <c r="A122" s="29"/>
      <c r="B122" s="18" t="s">
        <v>112</v>
      </c>
      <c r="C122" s="14"/>
      <c r="D122" s="49">
        <f>+D73/D16</f>
        <v>3.0006918080227752E-2</v>
      </c>
      <c r="E122" s="10"/>
      <c r="F122" s="49">
        <f>+F73/F16</f>
        <v>3.5731853701449989E-2</v>
      </c>
      <c r="G122" s="10"/>
      <c r="H122" s="49">
        <f>+H73/H16</f>
        <v>3.0464605529436705E-2</v>
      </c>
      <c r="I122" s="10"/>
      <c r="J122" s="17"/>
      <c r="K122" s="49">
        <f>+K73/K16</f>
        <v>2.550827845635352E-2</v>
      </c>
      <c r="L122" s="9"/>
      <c r="M122" s="49">
        <f>+M73/M16</f>
        <v>3.3603138484648458E-2</v>
      </c>
      <c r="N122" s="9"/>
      <c r="O122" s="49">
        <f>+O73/O16</f>
        <v>2.6539535458849548E-2</v>
      </c>
      <c r="P122" s="9"/>
      <c r="Q122" s="14"/>
      <c r="R122" s="49">
        <f>+R73/R16</f>
        <v>2.4529430219947766E-2</v>
      </c>
      <c r="S122" s="10"/>
      <c r="T122" s="49">
        <f>+T73/T16</f>
        <v>2.2634481672107687E-2</v>
      </c>
      <c r="U122" s="10"/>
      <c r="V122" s="49">
        <f>+V73/V16</f>
        <v>2.4218872819492858E-2</v>
      </c>
      <c r="W122" s="10"/>
      <c r="X122" s="14"/>
      <c r="Y122" s="49">
        <f>+Y73/Y16</f>
        <v>2.6826477594347316E-2</v>
      </c>
      <c r="Z122" s="10"/>
      <c r="AA122" s="49">
        <f>+AA73/AA16</f>
        <v>2.761313512250415E-2</v>
      </c>
      <c r="AB122" s="10"/>
      <c r="AC122" s="49">
        <f>+AC73/AC16</f>
        <v>2.6932303776818742E-2</v>
      </c>
      <c r="AD122" s="10"/>
      <c r="AE122" s="14"/>
      <c r="AF122" s="49">
        <f>+AF73/AF16</f>
        <v>9.9703343639243689E-3</v>
      </c>
      <c r="AG122" s="10"/>
      <c r="AH122" s="49">
        <f>+AH73/AH16</f>
        <v>1.1552949664565128E-2</v>
      </c>
      <c r="AI122" s="10"/>
      <c r="AJ122" s="49">
        <f>+AJ73/AJ16</f>
        <v>1.0134412744247435E-2</v>
      </c>
      <c r="AK122" s="10"/>
      <c r="AL122" s="14"/>
      <c r="AM122" s="49">
        <f>+AM73/AM16</f>
        <v>3.1283063089074893E-2</v>
      </c>
      <c r="AN122" s="10"/>
      <c r="AO122" s="49">
        <f>+AO73/AO16</f>
        <v>2.1117126382480752E-2</v>
      </c>
      <c r="AP122" s="10"/>
      <c r="AQ122" s="49">
        <f>+AQ73/AQ16</f>
        <v>2.9881547687087777E-2</v>
      </c>
      <c r="AR122" s="10"/>
      <c r="AS122" s="14"/>
      <c r="AT122" s="49">
        <f>+AT73/AT16</f>
        <v>2.5680020514546521E-2</v>
      </c>
      <c r="AU122" s="49"/>
      <c r="AV122" s="49">
        <f>+AV73/AV16</f>
        <v>2.6740093692156349E-2</v>
      </c>
      <c r="AW122" s="49"/>
      <c r="AX122" s="49">
        <f>+AX73/AX16</f>
        <v>2.5812516096955031E-2</v>
      </c>
      <c r="AY122" s="10"/>
      <c r="AZ122" s="14"/>
    </row>
    <row r="123" spans="1:52" s="6" customFormat="1">
      <c r="A123" s="29"/>
      <c r="B123" s="29"/>
      <c r="C123" s="14"/>
      <c r="D123" s="10"/>
      <c r="E123" s="10"/>
      <c r="F123" s="10"/>
      <c r="G123" s="10"/>
      <c r="H123" s="10"/>
      <c r="I123" s="10"/>
      <c r="J123" s="17"/>
      <c r="K123" s="9"/>
      <c r="L123" s="9"/>
      <c r="M123" s="9"/>
      <c r="N123" s="9"/>
      <c r="O123" s="9"/>
      <c r="P123" s="9"/>
      <c r="Q123" s="14"/>
      <c r="R123" s="10"/>
      <c r="S123" s="10"/>
      <c r="T123" s="10"/>
      <c r="U123" s="10"/>
      <c r="V123" s="10"/>
      <c r="W123" s="10"/>
      <c r="X123" s="14"/>
      <c r="Y123" s="10"/>
      <c r="Z123" s="10"/>
      <c r="AA123" s="10"/>
      <c r="AB123" s="10"/>
      <c r="AC123" s="10"/>
      <c r="AD123" s="10"/>
      <c r="AE123" s="14"/>
      <c r="AF123" s="10"/>
      <c r="AG123" s="10"/>
      <c r="AH123" s="10"/>
      <c r="AI123" s="10"/>
      <c r="AJ123" s="10"/>
      <c r="AK123" s="10"/>
      <c r="AL123" s="14"/>
      <c r="AM123" s="10"/>
      <c r="AN123" s="10"/>
      <c r="AO123" s="10"/>
      <c r="AP123" s="10"/>
      <c r="AQ123" s="10"/>
      <c r="AR123" s="10"/>
      <c r="AS123" s="14"/>
      <c r="AT123" s="10"/>
      <c r="AU123" s="10"/>
      <c r="AV123" s="10"/>
      <c r="AW123" s="10"/>
      <c r="AX123" s="10"/>
      <c r="AY123" s="10"/>
      <c r="AZ123" s="14"/>
    </row>
    <row r="124" spans="1:52" s="6" customFormat="1">
      <c r="A124" s="29"/>
      <c r="B124" s="320" t="s">
        <v>191</v>
      </c>
      <c r="C124" s="321"/>
      <c r="D124" s="322">
        <f>+D96/D16</f>
        <v>1.8413214514716121E-2</v>
      </c>
      <c r="E124" s="321"/>
      <c r="F124" s="322">
        <f>+F96/F16</f>
        <v>3.0468351729649166E-3</v>
      </c>
      <c r="G124" s="321"/>
      <c r="H124" s="322">
        <f>+H96/H16</f>
        <v>1.7184729265304396E-2</v>
      </c>
      <c r="I124" s="321"/>
      <c r="J124" s="321"/>
      <c r="K124" s="322">
        <f>+K96/K16</f>
        <v>5.5149939665903432E-2</v>
      </c>
      <c r="L124" s="321"/>
      <c r="M124" s="322">
        <f>+M96/M16</f>
        <v>8.4135874754350609E-2</v>
      </c>
      <c r="N124" s="321"/>
      <c r="O124" s="322">
        <f>+O96/O16</f>
        <v>5.8842646943036259E-2</v>
      </c>
      <c r="P124" s="321"/>
      <c r="Q124" s="321"/>
      <c r="R124" s="322">
        <f>+R96/R16</f>
        <v>9.7669258375084653E-2</v>
      </c>
      <c r="S124" s="321"/>
      <c r="T124" s="322">
        <f>+T96/T16</f>
        <v>8.5026838309545785E-2</v>
      </c>
      <c r="U124" s="321"/>
      <c r="V124" s="322">
        <f>+V96/V16</f>
        <v>9.5597330292663679E-2</v>
      </c>
      <c r="W124" s="321"/>
      <c r="X124" s="321"/>
      <c r="Y124" s="322">
        <f>+Y96/Y16</f>
        <v>7.6021726736382883E-2</v>
      </c>
      <c r="Z124" s="321"/>
      <c r="AA124" s="322">
        <f>+AA96/AA16</f>
        <v>8.1567958003270061E-2</v>
      </c>
      <c r="AB124" s="321"/>
      <c r="AC124" s="322">
        <f>+AC96/AC16</f>
        <v>7.6767841101363962E-2</v>
      </c>
      <c r="AD124" s="321"/>
      <c r="AE124" s="321"/>
      <c r="AF124" s="322">
        <f>+AF96/AF16</f>
        <v>7.6931044311179711E-2</v>
      </c>
      <c r="AG124" s="321"/>
      <c r="AH124" s="322">
        <f>+AH96/AH16</f>
        <v>7.7032008023847853E-2</v>
      </c>
      <c r="AI124" s="321"/>
      <c r="AJ124" s="322">
        <f>+AJ96/AJ16</f>
        <v>7.6941511771237286E-2</v>
      </c>
      <c r="AK124" s="321"/>
      <c r="AL124" s="321"/>
      <c r="AM124" s="322">
        <f>+AM96/AM16</f>
        <v>0.12062255080100881</v>
      </c>
      <c r="AN124" s="321"/>
      <c r="AO124" s="322">
        <f>+AO96/AO16</f>
        <v>8.8325826858418485E-2</v>
      </c>
      <c r="AP124" s="321"/>
      <c r="AQ124" s="322">
        <f>+AQ96/AQ16</f>
        <v>0.11616999936913674</v>
      </c>
      <c r="AR124" s="321"/>
      <c r="AS124" s="321"/>
      <c r="AT124" s="322">
        <f>+AT96/AT16</f>
        <v>7.1393002248203871E-2</v>
      </c>
      <c r="AU124" s="321"/>
      <c r="AV124" s="322">
        <f>+AV96/AV16</f>
        <v>7.6396916920050281E-2</v>
      </c>
      <c r="AW124" s="321"/>
      <c r="AX124" s="322">
        <f>+AX96/AX16</f>
        <v>7.2018427551637787E-2</v>
      </c>
      <c r="AY124" s="321"/>
      <c r="AZ124" s="14"/>
    </row>
    <row r="128" spans="1:52" ht="24.6">
      <c r="L128" s="50"/>
      <c r="M128" s="50"/>
      <c r="N128" s="50"/>
      <c r="O128" s="50"/>
      <c r="P128" s="50"/>
      <c r="R128" s="24"/>
    </row>
    <row r="130" spans="12:39" ht="21" customHeight="1"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12:39"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12:39"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12:39"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12:39"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</sheetData>
  <mergeCells count="1">
    <mergeCell ref="C1:AY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6EAA5B-3459-4231-9853-C3BADA12A770}"/>
</file>

<file path=customXml/itemProps2.xml><?xml version="1.0" encoding="utf-8"?>
<ds:datastoreItem xmlns:ds="http://schemas.openxmlformats.org/officeDocument/2006/customXml" ds:itemID="{50BE86C7-6467-4A82-BDC3-86717D4FAA36}"/>
</file>

<file path=customXml/itemProps3.xml><?xml version="1.0" encoding="utf-8"?>
<ds:datastoreItem xmlns:ds="http://schemas.openxmlformats.org/officeDocument/2006/customXml" ds:itemID="{81E4DE4D-CCCD-4EF6-A17E-3FFA33751E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WellPoint,  Inc.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jseavey</dc:creator>
  <cp:keywords/>
  <dc:description/>
  <cp:lastModifiedBy/>
  <cp:revision/>
  <dcterms:created xsi:type="dcterms:W3CDTF">2010-07-13T10:50:03Z</dcterms:created>
  <dcterms:modified xsi:type="dcterms:W3CDTF">2021-01-27T21:07:02Z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